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Sheet1!$A$1:$M$120</definedName>
    <definedName name="_xlnm.Print_Area" localSheetId="0">Sheet1!$A$1:$M$120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<sst xmlns="http://schemas.openxmlformats.org/spreadsheetml/2006/main" count="453" uniqueCount="126">
  <si>
    <t>附件</t>
  </si>
  <si>
    <t>2024年第三批（7-9月份）职业技能等级评价补贴资金申请明细表</t>
  </si>
  <si>
    <t>单位名称</t>
  </si>
  <si>
    <t>认定批次</t>
  </si>
  <si>
    <t>认定群体</t>
  </si>
  <si>
    <t>认定工种</t>
  </si>
  <si>
    <t>人数</t>
  </si>
  <si>
    <t>级别</t>
  </si>
  <si>
    <t>补贴标准（元）</t>
  </si>
  <si>
    <t>认定方式</t>
  </si>
  <si>
    <t>补贴比例</t>
  </si>
  <si>
    <t>补贴金额（元）</t>
  </si>
  <si>
    <t>小计（元）</t>
  </si>
  <si>
    <t>合计金额（元）</t>
  </si>
  <si>
    <t>河南豫光金铅集团有限责任公司</t>
  </si>
  <si>
    <t>第1批</t>
  </si>
  <si>
    <t>企业职工</t>
  </si>
  <si>
    <t>有色金属熔池熔炼工</t>
  </si>
  <si>
    <t>初级</t>
  </si>
  <si>
    <t>自主认定</t>
  </si>
  <si>
    <t>河南金利金铅集团有限公司</t>
  </si>
  <si>
    <t>重冶火法冶炼工、起重装卸机械操作工</t>
  </si>
  <si>
    <t>中级</t>
  </si>
  <si>
    <t>高级</t>
  </si>
  <si>
    <t>重冶火法冶炼工</t>
  </si>
  <si>
    <t>考核认定</t>
  </si>
  <si>
    <t>第2批</t>
  </si>
  <si>
    <t>化学检验员</t>
  </si>
  <si>
    <t>第3批</t>
  </si>
  <si>
    <t>第4批</t>
  </si>
  <si>
    <t>第5批</t>
  </si>
  <si>
    <t>第6批</t>
  </si>
  <si>
    <t>第7批</t>
  </si>
  <si>
    <t>第8批</t>
  </si>
  <si>
    <t>第9批</t>
  </si>
  <si>
    <t>河南济源钢铁（集团）有限公司</t>
  </si>
  <si>
    <t>电工、粉矿烧结工、高炉炼铁工、高炉原料工、高炉运转工、化学检验员、金属材精整工、金属材热处理工、金属轧制工、炼钢工、炼钢浇铸工、起重装卸机械操作工、钳工、轧制原料工</t>
  </si>
  <si>
    <t>河南金马能源股份有限公司</t>
  </si>
  <si>
    <t>第10批</t>
  </si>
  <si>
    <t>电工</t>
  </si>
  <si>
    <t>第11批</t>
  </si>
  <si>
    <t>第12批</t>
  </si>
  <si>
    <t>钳工</t>
  </si>
  <si>
    <t>第13批</t>
  </si>
  <si>
    <t>化工总控工</t>
  </si>
  <si>
    <t>第15批</t>
  </si>
  <si>
    <t>河南中原辊轴有限公司</t>
  </si>
  <si>
    <t>安全员</t>
  </si>
  <si>
    <t>小计：</t>
  </si>
  <si>
    <t>20批</t>
  </si>
  <si>
    <t>济源市家家兴职业培训学校</t>
  </si>
  <si>
    <t>第16批</t>
  </si>
  <si>
    <t>社会人员</t>
  </si>
  <si>
    <t>育婴员</t>
  </si>
  <si>
    <t>第17批</t>
  </si>
  <si>
    <t>中式烹调师、育婴员</t>
  </si>
  <si>
    <t>第18批</t>
  </si>
  <si>
    <t>第19批</t>
  </si>
  <si>
    <t>第20批</t>
  </si>
  <si>
    <t>第21批</t>
  </si>
  <si>
    <t>第22批</t>
  </si>
  <si>
    <t>中式烹调师</t>
  </si>
  <si>
    <t>第23批</t>
  </si>
  <si>
    <t>第24批</t>
  </si>
  <si>
    <t>第25批</t>
  </si>
  <si>
    <t>中式烹调师、脊柱按摩师</t>
  </si>
  <si>
    <t>第26批</t>
  </si>
  <si>
    <t>脊柱按摩师</t>
  </si>
  <si>
    <t>第27批</t>
  </si>
  <si>
    <t>第28批</t>
  </si>
  <si>
    <t>第29批</t>
  </si>
  <si>
    <t>济源市唯美绣美妆职业培训学校</t>
  </si>
  <si>
    <t>美容师</t>
  </si>
  <si>
    <t>济源市机动车维修行业协会</t>
  </si>
  <si>
    <t>汽车机械维修工、汽车电器维修工、汽车维修检验工、汽车车身涂装维修工、汽车车身整形维修工</t>
  </si>
  <si>
    <t>汽车机械维修工、汽车车身涂装修复工、汽车维修检验工</t>
  </si>
  <si>
    <t>汽车机械维修工</t>
  </si>
  <si>
    <t>济源市京萌职业培训学校</t>
  </si>
  <si>
    <t>第58批</t>
  </si>
  <si>
    <t>保健按摩师、保育师、家政服务员、养老护理员、中式烹调师</t>
  </si>
  <si>
    <t>第59批</t>
  </si>
  <si>
    <t>家庭服务员、中式烹调师</t>
  </si>
  <si>
    <t>第60批</t>
  </si>
  <si>
    <t>母婴护理员、保育师、养老护理员</t>
  </si>
  <si>
    <t>第61批</t>
  </si>
  <si>
    <t>保育师、脊柱按摩师、母婴护理员、养老护理员</t>
  </si>
  <si>
    <t>23批</t>
  </si>
  <si>
    <t>济源市康贝尔职业培训学校</t>
  </si>
  <si>
    <t>第14批</t>
  </si>
  <si>
    <t>网商</t>
  </si>
  <si>
    <t>第34批</t>
  </si>
  <si>
    <t>养老护理员、保健按摩师</t>
  </si>
  <si>
    <t>第35批</t>
  </si>
  <si>
    <t>脊柱按摩师、家务服务员、农作物种植技术员</t>
  </si>
  <si>
    <t>第36批</t>
  </si>
  <si>
    <t>养老护理员</t>
  </si>
  <si>
    <t>第37批</t>
  </si>
  <si>
    <t>第38批</t>
  </si>
  <si>
    <t>脊柱按摩师、母婴护理员</t>
  </si>
  <si>
    <t>第39批</t>
  </si>
  <si>
    <t>第40批</t>
  </si>
  <si>
    <t>第41批</t>
  </si>
  <si>
    <t>第42批</t>
  </si>
  <si>
    <t>第44批</t>
  </si>
  <si>
    <t>母婴护理员</t>
  </si>
  <si>
    <t>济源市机械高级技工学校职业技能等级认定中心</t>
  </si>
  <si>
    <t>学生</t>
  </si>
  <si>
    <t>汽车维修工、车工、钳工、铣工、电工</t>
  </si>
  <si>
    <t>济源市机械高级技工学校</t>
  </si>
  <si>
    <t>电工、保育师、养老护理员、汽车维修工、钳工</t>
  </si>
  <si>
    <t>保育师、养老护理员</t>
  </si>
  <si>
    <t>企业人力资源管理师</t>
  </si>
  <si>
    <t>济源市智凡职业培训学校</t>
  </si>
  <si>
    <t>保育师、养老护理员、家政服务员</t>
  </si>
  <si>
    <t>中式烹调师、养老护理员、家政服务员</t>
  </si>
  <si>
    <t>养老护理员、保育师、电工、母婴护理员</t>
  </si>
  <si>
    <t>22批</t>
  </si>
  <si>
    <t>济源技师学院</t>
  </si>
  <si>
    <t>保育师、中式烹调师</t>
  </si>
  <si>
    <t>中式烹调师、保育师</t>
  </si>
  <si>
    <t>电工、数控车床</t>
  </si>
  <si>
    <t>数控车床</t>
  </si>
  <si>
    <t>电工、数控车床、中式烹调师</t>
  </si>
  <si>
    <t>12批</t>
  </si>
  <si>
    <t>共计：</t>
  </si>
  <si>
    <t>77批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</si>
</sst>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仿宋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7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0"/>
  <sheetViews>
    <sheetView tabSelected="1" view="pageBreakPreview" zoomScale="75" zoomScaleNormal="150" workbookViewId="0">
      <selection activeCell="Q10" sqref="Q10"/>
    </sheetView>
  </sheetViews>
  <sheetFormatPr defaultColWidth="9" defaultRowHeight="13.5"/>
  <cols>
    <col min="1" max="1" width="23.6583333333333" style="1" customWidth="1"/>
    <col min="2" max="2" width="16.825" style="1" customWidth="1"/>
    <col min="3" max="3" width="12.5" style="1" customWidth="1"/>
    <col min="4" max="4" width="60.8083333333333" style="3" customWidth="1"/>
    <col min="5" max="5" width="10.1583333333333" style="1" customWidth="1"/>
    <col min="6" max="6" width="14.3333333333333" style="1" customWidth="1"/>
    <col min="7" max="7" width="7.875" style="1" customWidth="1"/>
    <col min="8" max="8" width="11.675" style="1" customWidth="1"/>
    <col min="9" max="9" width="13.9833333333333" style="1" customWidth="1"/>
    <col min="10" max="10" width="11.5833333333333" style="1" customWidth="1"/>
    <col min="11" max="11" width="13.475" style="1" customWidth="1"/>
    <col min="12" max="12" width="14.075" style="1" customWidth="1"/>
    <col min="13" max="13" width="13.4166666666667" style="1" customWidth="1"/>
    <col min="14" max="16375" width="9" style="1"/>
    <col min="16376" max="16380" width="9" style="4"/>
    <col min="16381" max="16384" width="9" style="5"/>
  </cols>
  <sheetData>
    <row r="1" s="1" customFormat="1" ht="22" customHeight="1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s="1" customFormat="1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8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/>
      <c r="H3" s="10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10" t="s">
        <v>13</v>
      </c>
    </row>
    <row r="4" s="1" customFormat="1" ht="62" customHeight="1" spans="1:13">
      <c r="A4" s="11" t="s">
        <v>14</v>
      </c>
      <c r="B4" s="11" t="s">
        <v>15</v>
      </c>
      <c r="C4" s="11" t="s">
        <v>16</v>
      </c>
      <c r="D4" s="11" t="s">
        <v>17</v>
      </c>
      <c r="E4" s="12">
        <v>44</v>
      </c>
      <c r="F4" s="11" t="s">
        <v>18</v>
      </c>
      <c r="G4" s="11">
        <v>44</v>
      </c>
      <c r="H4" s="11">
        <v>200</v>
      </c>
      <c r="I4" s="12" t="s">
        <v>19</v>
      </c>
      <c r="J4" s="20">
        <v>0.5</v>
      </c>
      <c r="K4" s="12">
        <f>G4*H4/2</f>
        <v>4400</v>
      </c>
      <c r="L4" s="12">
        <f>G4*H4/2</f>
        <v>4400</v>
      </c>
      <c r="M4" s="11">
        <f>L4</f>
        <v>4400</v>
      </c>
    </row>
    <row r="5" s="2" customFormat="1" ht="33" customHeight="1" spans="1:13">
      <c r="A5" s="11" t="s">
        <v>20</v>
      </c>
      <c r="B5" s="13" t="s">
        <v>15</v>
      </c>
      <c r="C5" s="11" t="s">
        <v>16</v>
      </c>
      <c r="D5" s="11" t="s">
        <v>21</v>
      </c>
      <c r="E5" s="12">
        <f>G5+G6+G7</f>
        <v>63</v>
      </c>
      <c r="F5" s="13" t="s">
        <v>18</v>
      </c>
      <c r="G5" s="13">
        <v>45</v>
      </c>
      <c r="H5" s="13">
        <v>200</v>
      </c>
      <c r="I5" s="18" t="s">
        <v>19</v>
      </c>
      <c r="J5" s="21">
        <v>0.5</v>
      </c>
      <c r="K5" s="18">
        <f>G5*H5/2</f>
        <v>4500</v>
      </c>
      <c r="L5" s="12">
        <f>SUM(K5:K7)</f>
        <v>6680</v>
      </c>
      <c r="M5" s="11">
        <f>SUM(L5:L16)</f>
        <v>49980</v>
      </c>
    </row>
    <row r="6" s="2" customFormat="1" ht="33" customHeight="1" spans="1:13">
      <c r="A6" s="14"/>
      <c r="B6" s="13"/>
      <c r="C6" s="14"/>
      <c r="D6" s="14"/>
      <c r="E6" s="15"/>
      <c r="F6" s="13" t="s">
        <v>22</v>
      </c>
      <c r="G6" s="13">
        <v>17</v>
      </c>
      <c r="H6" s="13">
        <v>240</v>
      </c>
      <c r="I6" s="18" t="s">
        <v>19</v>
      </c>
      <c r="J6" s="21">
        <v>0.5</v>
      </c>
      <c r="K6" s="18">
        <f>G6*H6/2</f>
        <v>2040</v>
      </c>
      <c r="L6" s="15"/>
      <c r="M6" s="14"/>
    </row>
    <row r="7" s="2" customFormat="1" ht="33" customHeight="1" spans="1:13">
      <c r="A7" s="14"/>
      <c r="B7" s="13"/>
      <c r="C7" s="14"/>
      <c r="D7" s="14"/>
      <c r="E7" s="16"/>
      <c r="F7" s="13" t="s">
        <v>23</v>
      </c>
      <c r="G7" s="13">
        <v>1</v>
      </c>
      <c r="H7" s="13">
        <v>280</v>
      </c>
      <c r="I7" s="18" t="s">
        <v>19</v>
      </c>
      <c r="J7" s="21">
        <v>0.5</v>
      </c>
      <c r="K7" s="18">
        <f>G7*H7/2</f>
        <v>140</v>
      </c>
      <c r="L7" s="16"/>
      <c r="M7" s="14"/>
    </row>
    <row r="8" s="2" customFormat="1" ht="33" customHeight="1" spans="1:13">
      <c r="A8" s="14"/>
      <c r="B8" s="13" t="s">
        <v>15</v>
      </c>
      <c r="C8" s="14"/>
      <c r="D8" s="13" t="s">
        <v>24</v>
      </c>
      <c r="E8" s="17">
        <v>50</v>
      </c>
      <c r="F8" s="13" t="s">
        <v>18</v>
      </c>
      <c r="G8" s="13">
        <v>50</v>
      </c>
      <c r="H8" s="13">
        <v>200</v>
      </c>
      <c r="I8" s="18" t="s">
        <v>25</v>
      </c>
      <c r="J8" s="21">
        <v>1</v>
      </c>
      <c r="K8" s="18">
        <f>G8*H8</f>
        <v>10000</v>
      </c>
      <c r="L8" s="18">
        <f>K8</f>
        <v>10000</v>
      </c>
      <c r="M8" s="14"/>
    </row>
    <row r="9" s="2" customFormat="1" ht="33" customHeight="1" spans="1:13">
      <c r="A9" s="14"/>
      <c r="B9" s="13" t="s">
        <v>26</v>
      </c>
      <c r="C9" s="14"/>
      <c r="D9" s="13" t="s">
        <v>27</v>
      </c>
      <c r="E9" s="18">
        <v>16</v>
      </c>
      <c r="F9" s="13" t="s">
        <v>18</v>
      </c>
      <c r="G9" s="13">
        <v>16</v>
      </c>
      <c r="H9" s="13">
        <v>200</v>
      </c>
      <c r="I9" s="18" t="s">
        <v>25</v>
      </c>
      <c r="J9" s="21">
        <v>1</v>
      </c>
      <c r="K9" s="18">
        <f t="shared" ref="K9:K16" si="0">G9*H9*J9</f>
        <v>3200</v>
      </c>
      <c r="L9" s="18">
        <f t="shared" ref="L9:L16" si="1">K9</f>
        <v>3200</v>
      </c>
      <c r="M9" s="14"/>
    </row>
    <row r="10" s="2" customFormat="1" ht="33" customHeight="1" spans="1:13">
      <c r="A10" s="14"/>
      <c r="B10" s="13" t="s">
        <v>28</v>
      </c>
      <c r="C10" s="14"/>
      <c r="D10" s="13" t="s">
        <v>24</v>
      </c>
      <c r="E10" s="18">
        <v>19</v>
      </c>
      <c r="F10" s="13" t="s">
        <v>18</v>
      </c>
      <c r="G10" s="13">
        <v>19</v>
      </c>
      <c r="H10" s="13">
        <v>200</v>
      </c>
      <c r="I10" s="18" t="s">
        <v>25</v>
      </c>
      <c r="J10" s="21">
        <v>1</v>
      </c>
      <c r="K10" s="18">
        <f t="shared" si="0"/>
        <v>3800</v>
      </c>
      <c r="L10" s="18">
        <f t="shared" si="1"/>
        <v>3800</v>
      </c>
      <c r="M10" s="14"/>
    </row>
    <row r="11" s="2" customFormat="1" ht="33" customHeight="1" spans="1:13">
      <c r="A11" s="14"/>
      <c r="B11" s="13" t="s">
        <v>29</v>
      </c>
      <c r="C11" s="14"/>
      <c r="D11" s="13" t="s">
        <v>24</v>
      </c>
      <c r="E11" s="18">
        <v>50</v>
      </c>
      <c r="F11" s="13" t="s">
        <v>18</v>
      </c>
      <c r="G11" s="13">
        <v>50</v>
      </c>
      <c r="H11" s="13">
        <v>200</v>
      </c>
      <c r="I11" s="18" t="s">
        <v>19</v>
      </c>
      <c r="J11" s="21">
        <v>0.5</v>
      </c>
      <c r="K11" s="18">
        <f t="shared" si="0"/>
        <v>5000</v>
      </c>
      <c r="L11" s="18">
        <f t="shared" si="1"/>
        <v>5000</v>
      </c>
      <c r="M11" s="14"/>
    </row>
    <row r="12" s="2" customFormat="1" ht="33" customHeight="1" spans="1:13">
      <c r="A12" s="14"/>
      <c r="B12" s="13" t="s">
        <v>30</v>
      </c>
      <c r="C12" s="14"/>
      <c r="D12" s="13" t="s">
        <v>24</v>
      </c>
      <c r="E12" s="18">
        <v>43</v>
      </c>
      <c r="F12" s="13" t="s">
        <v>18</v>
      </c>
      <c r="G12" s="13">
        <v>43</v>
      </c>
      <c r="H12" s="13">
        <v>200</v>
      </c>
      <c r="I12" s="18" t="s">
        <v>19</v>
      </c>
      <c r="J12" s="21">
        <v>0.5</v>
      </c>
      <c r="K12" s="18">
        <f t="shared" si="0"/>
        <v>4300</v>
      </c>
      <c r="L12" s="18">
        <f t="shared" si="1"/>
        <v>4300</v>
      </c>
      <c r="M12" s="14"/>
    </row>
    <row r="13" s="2" customFormat="1" ht="33" customHeight="1" spans="1:13">
      <c r="A13" s="14"/>
      <c r="B13" s="13" t="s">
        <v>31</v>
      </c>
      <c r="C13" s="14"/>
      <c r="D13" s="13" t="s">
        <v>24</v>
      </c>
      <c r="E13" s="18">
        <v>40</v>
      </c>
      <c r="F13" s="13" t="s">
        <v>18</v>
      </c>
      <c r="G13" s="13">
        <v>40</v>
      </c>
      <c r="H13" s="13">
        <v>200</v>
      </c>
      <c r="I13" s="18" t="s">
        <v>19</v>
      </c>
      <c r="J13" s="21">
        <v>0.5</v>
      </c>
      <c r="K13" s="18">
        <f t="shared" si="0"/>
        <v>4000</v>
      </c>
      <c r="L13" s="18">
        <f t="shared" si="1"/>
        <v>4000</v>
      </c>
      <c r="M13" s="14"/>
    </row>
    <row r="14" s="2" customFormat="1" ht="33" customHeight="1" spans="1:13">
      <c r="A14" s="14"/>
      <c r="B14" s="13" t="s">
        <v>32</v>
      </c>
      <c r="C14" s="14"/>
      <c r="D14" s="13" t="s">
        <v>24</v>
      </c>
      <c r="E14" s="18">
        <v>44</v>
      </c>
      <c r="F14" s="13" t="s">
        <v>18</v>
      </c>
      <c r="G14" s="13">
        <v>44</v>
      </c>
      <c r="H14" s="13">
        <v>200</v>
      </c>
      <c r="I14" s="18" t="s">
        <v>19</v>
      </c>
      <c r="J14" s="21">
        <v>0.5</v>
      </c>
      <c r="K14" s="18">
        <f t="shared" si="0"/>
        <v>4400</v>
      </c>
      <c r="L14" s="18">
        <f t="shared" si="1"/>
        <v>4400</v>
      </c>
      <c r="M14" s="14"/>
    </row>
    <row r="15" s="2" customFormat="1" ht="33" customHeight="1" spans="1:13">
      <c r="A15" s="14"/>
      <c r="B15" s="13" t="s">
        <v>33</v>
      </c>
      <c r="C15" s="14"/>
      <c r="D15" s="13" t="s">
        <v>24</v>
      </c>
      <c r="E15" s="18">
        <v>46</v>
      </c>
      <c r="F15" s="13" t="s">
        <v>18</v>
      </c>
      <c r="G15" s="13">
        <v>46</v>
      </c>
      <c r="H15" s="13">
        <v>200</v>
      </c>
      <c r="I15" s="18" t="s">
        <v>19</v>
      </c>
      <c r="J15" s="21">
        <v>0.5</v>
      </c>
      <c r="K15" s="18">
        <f t="shared" si="0"/>
        <v>4600</v>
      </c>
      <c r="L15" s="18">
        <f t="shared" si="1"/>
        <v>4600</v>
      </c>
      <c r="M15" s="14"/>
    </row>
    <row r="16" s="2" customFormat="1" ht="33" customHeight="1" spans="1:13">
      <c r="A16" s="19"/>
      <c r="B16" s="13" t="s">
        <v>34</v>
      </c>
      <c r="C16" s="19"/>
      <c r="D16" s="13" t="s">
        <v>24</v>
      </c>
      <c r="E16" s="18">
        <v>40</v>
      </c>
      <c r="F16" s="13" t="s">
        <v>18</v>
      </c>
      <c r="G16" s="13">
        <v>40</v>
      </c>
      <c r="H16" s="13">
        <v>200</v>
      </c>
      <c r="I16" s="18" t="s">
        <v>19</v>
      </c>
      <c r="J16" s="21">
        <v>0.5</v>
      </c>
      <c r="K16" s="18">
        <f t="shared" si="0"/>
        <v>4000</v>
      </c>
      <c r="L16" s="18">
        <f t="shared" si="1"/>
        <v>4000</v>
      </c>
      <c r="M16" s="19"/>
    </row>
    <row r="17" s="1" customFormat="1" ht="33" customHeight="1" spans="1:13">
      <c r="A17" s="13" t="s">
        <v>35</v>
      </c>
      <c r="B17" s="13" t="s">
        <v>26</v>
      </c>
      <c r="C17" s="13" t="s">
        <v>16</v>
      </c>
      <c r="D17" s="13" t="s">
        <v>36</v>
      </c>
      <c r="E17" s="18">
        <v>306</v>
      </c>
      <c r="F17" s="13" t="s">
        <v>18</v>
      </c>
      <c r="G17" s="13">
        <v>132</v>
      </c>
      <c r="H17" s="13">
        <v>200</v>
      </c>
      <c r="I17" s="18" t="s">
        <v>19</v>
      </c>
      <c r="J17" s="21">
        <v>0.5</v>
      </c>
      <c r="K17" s="18">
        <f t="shared" ref="K17:K28" si="2">G17*H17/2</f>
        <v>13200</v>
      </c>
      <c r="L17" s="12">
        <f>K17+K18+K19</f>
        <v>35700</v>
      </c>
      <c r="M17" s="13">
        <f>L17+L18+L19</f>
        <v>35700</v>
      </c>
    </row>
    <row r="18" s="1" customFormat="1" ht="33" customHeight="1" spans="1:13">
      <c r="A18" s="13"/>
      <c r="B18" s="13"/>
      <c r="C18" s="13"/>
      <c r="D18" s="13"/>
      <c r="E18" s="18"/>
      <c r="F18" s="13" t="s">
        <v>22</v>
      </c>
      <c r="G18" s="13">
        <v>93</v>
      </c>
      <c r="H18" s="13">
        <v>240</v>
      </c>
      <c r="I18" s="18" t="s">
        <v>19</v>
      </c>
      <c r="J18" s="21">
        <v>0.5</v>
      </c>
      <c r="K18" s="18">
        <f t="shared" si="2"/>
        <v>11160</v>
      </c>
      <c r="L18" s="15"/>
      <c r="M18" s="13"/>
    </row>
    <row r="19" s="1" customFormat="1" ht="33" customHeight="1" spans="1:13">
      <c r="A19" s="13"/>
      <c r="B19" s="13"/>
      <c r="C19" s="13"/>
      <c r="D19" s="13"/>
      <c r="E19" s="18"/>
      <c r="F19" s="13" t="s">
        <v>23</v>
      </c>
      <c r="G19" s="13">
        <v>81</v>
      </c>
      <c r="H19" s="13">
        <v>280</v>
      </c>
      <c r="I19" s="18" t="s">
        <v>19</v>
      </c>
      <c r="J19" s="21">
        <v>0.5</v>
      </c>
      <c r="K19" s="18">
        <f t="shared" si="2"/>
        <v>11340</v>
      </c>
      <c r="L19" s="16"/>
      <c r="M19" s="13"/>
    </row>
    <row r="20" s="1" customFormat="1" ht="33" customHeight="1" spans="1:13">
      <c r="A20" s="11" t="s">
        <v>37</v>
      </c>
      <c r="B20" s="13" t="s">
        <v>33</v>
      </c>
      <c r="C20" s="11" t="s">
        <v>16</v>
      </c>
      <c r="D20" s="13" t="s">
        <v>27</v>
      </c>
      <c r="E20" s="18">
        <v>1</v>
      </c>
      <c r="F20" s="13" t="s">
        <v>18</v>
      </c>
      <c r="G20" s="13">
        <v>1</v>
      </c>
      <c r="H20" s="13">
        <v>200</v>
      </c>
      <c r="I20" s="18" t="s">
        <v>19</v>
      </c>
      <c r="J20" s="21">
        <v>0.5</v>
      </c>
      <c r="K20" s="18">
        <f t="shared" si="2"/>
        <v>100</v>
      </c>
      <c r="L20" s="18">
        <f>G20*H20/2</f>
        <v>100</v>
      </c>
      <c r="M20" s="11">
        <f>SUM(L20:L27)</f>
        <v>2840</v>
      </c>
    </row>
    <row r="21" s="1" customFormat="1" ht="33" customHeight="1" spans="1:13">
      <c r="A21" s="14"/>
      <c r="B21" s="11" t="s">
        <v>34</v>
      </c>
      <c r="C21" s="14"/>
      <c r="D21" s="11" t="s">
        <v>27</v>
      </c>
      <c r="E21" s="18">
        <v>2</v>
      </c>
      <c r="F21" s="13" t="s">
        <v>18</v>
      </c>
      <c r="G21" s="13">
        <v>2</v>
      </c>
      <c r="H21" s="13">
        <v>200</v>
      </c>
      <c r="I21" s="18" t="s">
        <v>19</v>
      </c>
      <c r="J21" s="21">
        <v>0.5</v>
      </c>
      <c r="K21" s="18">
        <f t="shared" si="2"/>
        <v>200</v>
      </c>
      <c r="L21" s="12">
        <f>K21+K22</f>
        <v>340</v>
      </c>
      <c r="M21" s="14"/>
    </row>
    <row r="22" s="1" customFormat="1" ht="33" customHeight="1" spans="1:13">
      <c r="A22" s="14"/>
      <c r="B22" s="19"/>
      <c r="C22" s="14"/>
      <c r="D22" s="19"/>
      <c r="E22" s="18">
        <v>1</v>
      </c>
      <c r="F22" s="13" t="s">
        <v>23</v>
      </c>
      <c r="G22" s="13">
        <v>1</v>
      </c>
      <c r="H22" s="13">
        <v>280</v>
      </c>
      <c r="I22" s="18" t="s">
        <v>19</v>
      </c>
      <c r="J22" s="21">
        <v>0.5</v>
      </c>
      <c r="K22" s="18">
        <f t="shared" si="2"/>
        <v>140</v>
      </c>
      <c r="L22" s="16"/>
      <c r="M22" s="14"/>
    </row>
    <row r="23" s="1" customFormat="1" ht="33" customHeight="1" spans="1:13">
      <c r="A23" s="14"/>
      <c r="B23" s="13" t="s">
        <v>38</v>
      </c>
      <c r="C23" s="14"/>
      <c r="D23" s="13" t="s">
        <v>39</v>
      </c>
      <c r="E23" s="18">
        <v>1</v>
      </c>
      <c r="F23" s="13" t="s">
        <v>23</v>
      </c>
      <c r="G23" s="13">
        <v>1</v>
      </c>
      <c r="H23" s="13">
        <v>280</v>
      </c>
      <c r="I23" s="18" t="s">
        <v>19</v>
      </c>
      <c r="J23" s="21">
        <v>0.5</v>
      </c>
      <c r="K23" s="18">
        <f t="shared" si="2"/>
        <v>140</v>
      </c>
      <c r="L23" s="18">
        <f t="shared" ref="L23:L28" si="3">G23*H23/2</f>
        <v>140</v>
      </c>
      <c r="M23" s="14"/>
    </row>
    <row r="24" s="1" customFormat="1" ht="33" customHeight="1" spans="1:13">
      <c r="A24" s="14"/>
      <c r="B24" s="13" t="s">
        <v>40</v>
      </c>
      <c r="C24" s="14"/>
      <c r="D24" s="18" t="s">
        <v>39</v>
      </c>
      <c r="E24" s="18">
        <v>2</v>
      </c>
      <c r="F24" s="18" t="s">
        <v>18</v>
      </c>
      <c r="G24" s="18">
        <v>2</v>
      </c>
      <c r="H24" s="18">
        <v>200</v>
      </c>
      <c r="I24" s="18" t="s">
        <v>19</v>
      </c>
      <c r="J24" s="21">
        <v>0.5</v>
      </c>
      <c r="K24" s="18">
        <f t="shared" si="2"/>
        <v>200</v>
      </c>
      <c r="L24" s="18">
        <f t="shared" si="3"/>
        <v>200</v>
      </c>
      <c r="M24" s="14"/>
    </row>
    <row r="25" s="1" customFormat="1" ht="33" customHeight="1" spans="1:13">
      <c r="A25" s="14"/>
      <c r="B25" s="13" t="s">
        <v>41</v>
      </c>
      <c r="C25" s="14"/>
      <c r="D25" s="18" t="s">
        <v>42</v>
      </c>
      <c r="E25" s="18">
        <v>5</v>
      </c>
      <c r="F25" s="18" t="s">
        <v>18</v>
      </c>
      <c r="G25" s="18">
        <v>5</v>
      </c>
      <c r="H25" s="18">
        <v>200</v>
      </c>
      <c r="I25" s="18" t="s">
        <v>19</v>
      </c>
      <c r="J25" s="21">
        <v>0.5</v>
      </c>
      <c r="K25" s="18">
        <f t="shared" si="2"/>
        <v>500</v>
      </c>
      <c r="L25" s="18">
        <f t="shared" si="3"/>
        <v>500</v>
      </c>
      <c r="M25" s="14"/>
    </row>
    <row r="26" s="1" customFormat="1" ht="33" customHeight="1" spans="1:16382">
      <c r="A26" s="14"/>
      <c r="B26" s="13" t="s">
        <v>43</v>
      </c>
      <c r="C26" s="14"/>
      <c r="D26" s="12" t="s">
        <v>44</v>
      </c>
      <c r="E26" s="12">
        <v>7</v>
      </c>
      <c r="F26" s="12" t="s">
        <v>22</v>
      </c>
      <c r="G26" s="18">
        <v>7</v>
      </c>
      <c r="H26" s="18">
        <v>240</v>
      </c>
      <c r="I26" s="18" t="s">
        <v>19</v>
      </c>
      <c r="J26" s="21">
        <v>0.5</v>
      </c>
      <c r="K26" s="18">
        <f t="shared" si="2"/>
        <v>840</v>
      </c>
      <c r="L26" s="18">
        <f t="shared" si="3"/>
        <v>840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4"/>
      <c r="XEW26" s="4"/>
      <c r="XEX26" s="4"/>
      <c r="XEY26" s="4"/>
      <c r="XEZ26" s="4"/>
      <c r="XFA26" s="23"/>
      <c r="XFB26" s="23"/>
    </row>
    <row r="27" s="1" customFormat="1" ht="33" customHeight="1" spans="1:16382">
      <c r="A27" s="14"/>
      <c r="B27" s="13" t="s">
        <v>45</v>
      </c>
      <c r="C27" s="19"/>
      <c r="D27" s="12" t="s">
        <v>44</v>
      </c>
      <c r="E27" s="12">
        <v>6</v>
      </c>
      <c r="F27" s="12" t="s">
        <v>22</v>
      </c>
      <c r="G27" s="18">
        <v>6</v>
      </c>
      <c r="H27" s="18">
        <v>240</v>
      </c>
      <c r="I27" s="18" t="s">
        <v>19</v>
      </c>
      <c r="J27" s="21">
        <v>0.5</v>
      </c>
      <c r="K27" s="18">
        <f t="shared" si="2"/>
        <v>720</v>
      </c>
      <c r="L27" s="18">
        <f t="shared" si="3"/>
        <v>720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4"/>
      <c r="XEW27" s="4"/>
      <c r="XEX27" s="4"/>
      <c r="XEY27" s="4"/>
      <c r="XEZ27" s="4"/>
      <c r="XFA27" s="23"/>
      <c r="XFB27" s="23"/>
    </row>
    <row r="28" s="1" customFormat="1" ht="33" customHeight="1" spans="1:13">
      <c r="A28" s="11" t="s">
        <v>46</v>
      </c>
      <c r="B28" s="11" t="s">
        <v>38</v>
      </c>
      <c r="C28" s="13" t="s">
        <v>16</v>
      </c>
      <c r="D28" s="12" t="s">
        <v>47</v>
      </c>
      <c r="E28" s="12">
        <v>19</v>
      </c>
      <c r="F28" s="12" t="s">
        <v>23</v>
      </c>
      <c r="G28" s="18">
        <v>19</v>
      </c>
      <c r="H28" s="18">
        <v>280</v>
      </c>
      <c r="I28" s="18" t="s">
        <v>19</v>
      </c>
      <c r="J28" s="21">
        <v>0.5</v>
      </c>
      <c r="K28" s="18">
        <f t="shared" si="2"/>
        <v>2660</v>
      </c>
      <c r="L28" s="12">
        <f t="shared" si="3"/>
        <v>2660</v>
      </c>
      <c r="M28" s="12">
        <f>L28</f>
        <v>2660</v>
      </c>
    </row>
    <row r="29" s="1" customFormat="1" ht="33" customHeight="1" spans="1:13">
      <c r="A29" s="19"/>
      <c r="B29" s="19"/>
      <c r="C29" s="13"/>
      <c r="D29" s="16"/>
      <c r="E29" s="16"/>
      <c r="F29" s="16"/>
      <c r="G29" s="18"/>
      <c r="H29" s="18"/>
      <c r="I29" s="18"/>
      <c r="J29" s="21"/>
      <c r="K29" s="18"/>
      <c r="L29" s="16"/>
      <c r="M29" s="16"/>
    </row>
    <row r="30" s="1" customFormat="1" ht="33" customHeight="1" spans="1:13">
      <c r="A30" s="19" t="s">
        <v>48</v>
      </c>
      <c r="B30" s="16" t="s">
        <v>49</v>
      </c>
      <c r="C30" s="19"/>
      <c r="D30" s="19"/>
      <c r="E30" s="19">
        <f>SUM(E4:E29)</f>
        <v>805</v>
      </c>
      <c r="F30" s="19"/>
      <c r="G30" s="13">
        <f>SUM(G4:G29)</f>
        <v>805</v>
      </c>
      <c r="H30" s="13"/>
      <c r="I30" s="13"/>
      <c r="J30" s="22"/>
      <c r="K30" s="13">
        <f>SUM(K4:K29)</f>
        <v>95580</v>
      </c>
      <c r="L30" s="19">
        <f>SUM(L4:L29)</f>
        <v>95580</v>
      </c>
      <c r="M30" s="19">
        <f>SUM(M4:M29)</f>
        <v>95580</v>
      </c>
    </row>
    <row r="31" s="1" customFormat="1" ht="39" customHeight="1" spans="1:13">
      <c r="A31" s="9" t="s">
        <v>2</v>
      </c>
      <c r="B31" s="9" t="s">
        <v>3</v>
      </c>
      <c r="C31" s="9" t="s">
        <v>4</v>
      </c>
      <c r="D31" s="10" t="s">
        <v>5</v>
      </c>
      <c r="E31" s="9" t="s">
        <v>6</v>
      </c>
      <c r="F31" s="9" t="s">
        <v>7</v>
      </c>
      <c r="G31" s="9"/>
      <c r="H31" s="10" t="s">
        <v>8</v>
      </c>
      <c r="I31" s="9" t="s">
        <v>9</v>
      </c>
      <c r="J31" s="10" t="s">
        <v>10</v>
      </c>
      <c r="K31" s="10" t="s">
        <v>11</v>
      </c>
      <c r="L31" s="10" t="s">
        <v>12</v>
      </c>
      <c r="M31" s="10" t="s">
        <v>13</v>
      </c>
    </row>
    <row r="32" s="1" customFormat="1" ht="26" customHeight="1" spans="1:13">
      <c r="A32" s="13" t="s">
        <v>50</v>
      </c>
      <c r="B32" s="18" t="s">
        <v>51</v>
      </c>
      <c r="C32" s="13" t="s">
        <v>52</v>
      </c>
      <c r="D32" s="13" t="s">
        <v>53</v>
      </c>
      <c r="E32" s="18">
        <v>45</v>
      </c>
      <c r="F32" s="13" t="s">
        <v>22</v>
      </c>
      <c r="G32" s="13">
        <v>45</v>
      </c>
      <c r="H32" s="13">
        <v>240</v>
      </c>
      <c r="I32" s="13" t="s">
        <v>25</v>
      </c>
      <c r="J32" s="22">
        <v>1</v>
      </c>
      <c r="K32" s="13">
        <f t="shared" ref="K32:K58" si="4">G32*H32</f>
        <v>10800</v>
      </c>
      <c r="L32" s="13">
        <f>G32*H32</f>
        <v>10800</v>
      </c>
      <c r="M32" s="13">
        <f>SUM(L32:L52)</f>
        <v>108640</v>
      </c>
    </row>
    <row r="33" s="1" customFormat="1" ht="32" customHeight="1" spans="1:13">
      <c r="A33" s="13"/>
      <c r="B33" s="18" t="s">
        <v>54</v>
      </c>
      <c r="C33" s="13"/>
      <c r="D33" s="13" t="s">
        <v>55</v>
      </c>
      <c r="E33" s="18">
        <v>55</v>
      </c>
      <c r="F33" s="13" t="s">
        <v>18</v>
      </c>
      <c r="G33" s="13">
        <v>16</v>
      </c>
      <c r="H33" s="13">
        <v>200</v>
      </c>
      <c r="I33" s="13" t="s">
        <v>25</v>
      </c>
      <c r="J33" s="22">
        <v>1</v>
      </c>
      <c r="K33" s="13">
        <f t="shared" si="4"/>
        <v>3200</v>
      </c>
      <c r="L33" s="13">
        <f>K33+K34</f>
        <v>12560</v>
      </c>
      <c r="M33" s="13"/>
    </row>
    <row r="34" s="1" customFormat="1" ht="26" customHeight="1" spans="1:13">
      <c r="A34" s="13"/>
      <c r="B34" s="18"/>
      <c r="C34" s="13"/>
      <c r="D34" s="13"/>
      <c r="E34" s="18"/>
      <c r="F34" s="13" t="s">
        <v>22</v>
      </c>
      <c r="G34" s="13">
        <v>39</v>
      </c>
      <c r="H34" s="13">
        <v>240</v>
      </c>
      <c r="I34" s="13" t="s">
        <v>25</v>
      </c>
      <c r="J34" s="22">
        <v>1</v>
      </c>
      <c r="K34" s="13">
        <f t="shared" si="4"/>
        <v>9360</v>
      </c>
      <c r="L34" s="13"/>
      <c r="M34" s="13"/>
    </row>
    <row r="35" s="1" customFormat="1" ht="26" customHeight="1" spans="1:13">
      <c r="A35" s="13"/>
      <c r="B35" s="18" t="s">
        <v>56</v>
      </c>
      <c r="C35" s="13"/>
      <c r="D35" s="13" t="s">
        <v>53</v>
      </c>
      <c r="E35" s="18">
        <v>21</v>
      </c>
      <c r="F35" s="13" t="s">
        <v>18</v>
      </c>
      <c r="G35" s="13">
        <v>9</v>
      </c>
      <c r="H35" s="13">
        <v>200</v>
      </c>
      <c r="I35" s="13" t="s">
        <v>25</v>
      </c>
      <c r="J35" s="22">
        <v>1</v>
      </c>
      <c r="K35" s="13">
        <f t="shared" si="4"/>
        <v>1800</v>
      </c>
      <c r="L35" s="13">
        <f>K35+K36</f>
        <v>4680</v>
      </c>
      <c r="M35" s="13"/>
    </row>
    <row r="36" s="1" customFormat="1" ht="26" customHeight="1" spans="1:13">
      <c r="A36" s="13"/>
      <c r="B36" s="18"/>
      <c r="C36" s="13"/>
      <c r="D36" s="13"/>
      <c r="E36" s="18"/>
      <c r="F36" s="13" t="s">
        <v>22</v>
      </c>
      <c r="G36" s="13">
        <v>12</v>
      </c>
      <c r="H36" s="13">
        <v>240</v>
      </c>
      <c r="I36" s="13" t="s">
        <v>25</v>
      </c>
      <c r="J36" s="22">
        <v>1</v>
      </c>
      <c r="K36" s="13">
        <f t="shared" si="4"/>
        <v>2880</v>
      </c>
      <c r="L36" s="13"/>
      <c r="M36" s="13"/>
    </row>
    <row r="37" s="1" customFormat="1" ht="26" customHeight="1" spans="1:13">
      <c r="A37" s="13"/>
      <c r="B37" s="18" t="s">
        <v>57</v>
      </c>
      <c r="C37" s="13"/>
      <c r="D37" s="13" t="s">
        <v>53</v>
      </c>
      <c r="E37" s="18">
        <v>39</v>
      </c>
      <c r="F37" s="13" t="s">
        <v>22</v>
      </c>
      <c r="G37" s="13">
        <v>39</v>
      </c>
      <c r="H37" s="13">
        <v>240</v>
      </c>
      <c r="I37" s="13" t="s">
        <v>25</v>
      </c>
      <c r="J37" s="22">
        <v>1</v>
      </c>
      <c r="K37" s="13">
        <f t="shared" si="4"/>
        <v>9360</v>
      </c>
      <c r="L37" s="13">
        <f>G37*H37</f>
        <v>9360</v>
      </c>
      <c r="M37" s="13"/>
    </row>
    <row r="38" s="1" customFormat="1" ht="26" customHeight="1" spans="1:13">
      <c r="A38" s="13"/>
      <c r="B38" s="18" t="s">
        <v>58</v>
      </c>
      <c r="C38" s="13"/>
      <c r="D38" s="13" t="s">
        <v>53</v>
      </c>
      <c r="E38" s="18">
        <v>49</v>
      </c>
      <c r="F38" s="13" t="s">
        <v>22</v>
      </c>
      <c r="G38" s="13">
        <v>49</v>
      </c>
      <c r="H38" s="13">
        <v>240</v>
      </c>
      <c r="I38" s="13" t="s">
        <v>25</v>
      </c>
      <c r="J38" s="22">
        <v>1</v>
      </c>
      <c r="K38" s="13">
        <f t="shared" si="4"/>
        <v>11760</v>
      </c>
      <c r="L38" s="13">
        <f>G38*H38</f>
        <v>11760</v>
      </c>
      <c r="M38" s="13"/>
    </row>
    <row r="39" s="1" customFormat="1" ht="26" customHeight="1" spans="1:13">
      <c r="A39" s="13"/>
      <c r="B39" s="18" t="s">
        <v>59</v>
      </c>
      <c r="C39" s="13"/>
      <c r="D39" s="13" t="s">
        <v>53</v>
      </c>
      <c r="E39" s="18">
        <v>29</v>
      </c>
      <c r="F39" s="13" t="s">
        <v>18</v>
      </c>
      <c r="G39" s="13">
        <v>1</v>
      </c>
      <c r="H39" s="13">
        <v>200</v>
      </c>
      <c r="I39" s="13" t="s">
        <v>25</v>
      </c>
      <c r="J39" s="22">
        <v>1</v>
      </c>
      <c r="K39" s="13">
        <f t="shared" si="4"/>
        <v>200</v>
      </c>
      <c r="L39" s="13">
        <f>K39+K40</f>
        <v>6920</v>
      </c>
      <c r="M39" s="13"/>
    </row>
    <row r="40" s="1" customFormat="1" ht="24" customHeight="1" spans="1:13">
      <c r="A40" s="13"/>
      <c r="B40" s="18"/>
      <c r="C40" s="13"/>
      <c r="D40" s="13"/>
      <c r="E40" s="18"/>
      <c r="F40" s="13" t="s">
        <v>22</v>
      </c>
      <c r="G40" s="13">
        <v>28</v>
      </c>
      <c r="H40" s="13">
        <v>240</v>
      </c>
      <c r="I40" s="13" t="s">
        <v>25</v>
      </c>
      <c r="J40" s="22">
        <v>1</v>
      </c>
      <c r="K40" s="13">
        <f t="shared" si="4"/>
        <v>6720</v>
      </c>
      <c r="L40" s="13"/>
      <c r="M40" s="13"/>
    </row>
    <row r="41" s="1" customFormat="1" ht="24" customHeight="1" spans="1:13">
      <c r="A41" s="13"/>
      <c r="B41" s="18" t="s">
        <v>60</v>
      </c>
      <c r="C41" s="13"/>
      <c r="D41" s="13" t="s">
        <v>61</v>
      </c>
      <c r="E41" s="18">
        <v>47</v>
      </c>
      <c r="F41" s="13" t="s">
        <v>18</v>
      </c>
      <c r="G41" s="13">
        <v>46</v>
      </c>
      <c r="H41" s="13">
        <v>200</v>
      </c>
      <c r="I41" s="13" t="s">
        <v>25</v>
      </c>
      <c r="J41" s="22">
        <v>1</v>
      </c>
      <c r="K41" s="13">
        <f t="shared" si="4"/>
        <v>9200</v>
      </c>
      <c r="L41" s="13">
        <f>K41+K42</f>
        <v>9440</v>
      </c>
      <c r="M41" s="13"/>
    </row>
    <row r="42" s="1" customFormat="1" ht="24" customHeight="1" spans="1:13">
      <c r="A42" s="13"/>
      <c r="B42" s="18"/>
      <c r="C42" s="13"/>
      <c r="D42" s="13"/>
      <c r="E42" s="18"/>
      <c r="F42" s="13" t="s">
        <v>22</v>
      </c>
      <c r="G42" s="13">
        <v>1</v>
      </c>
      <c r="H42" s="13">
        <v>240</v>
      </c>
      <c r="I42" s="13" t="s">
        <v>25</v>
      </c>
      <c r="J42" s="22">
        <v>1</v>
      </c>
      <c r="K42" s="13">
        <f t="shared" si="4"/>
        <v>240</v>
      </c>
      <c r="L42" s="13"/>
      <c r="M42" s="13"/>
    </row>
    <row r="43" s="1" customFormat="1" ht="24" customHeight="1" spans="1:13">
      <c r="A43" s="13"/>
      <c r="B43" s="18" t="s">
        <v>62</v>
      </c>
      <c r="C43" s="13"/>
      <c r="D43" s="13" t="s">
        <v>53</v>
      </c>
      <c r="E43" s="18">
        <v>24</v>
      </c>
      <c r="F43" s="13" t="s">
        <v>18</v>
      </c>
      <c r="G43" s="13">
        <v>2</v>
      </c>
      <c r="H43" s="13">
        <v>200</v>
      </c>
      <c r="I43" s="13" t="s">
        <v>25</v>
      </c>
      <c r="J43" s="22">
        <v>1</v>
      </c>
      <c r="K43" s="13">
        <f t="shared" si="4"/>
        <v>400</v>
      </c>
      <c r="L43" s="13">
        <f>K43+K44</f>
        <v>5680</v>
      </c>
      <c r="M43" s="13"/>
    </row>
    <row r="44" s="1" customFormat="1" ht="24" customHeight="1" spans="1:13">
      <c r="A44" s="13"/>
      <c r="B44" s="18"/>
      <c r="C44" s="13"/>
      <c r="D44" s="13"/>
      <c r="E44" s="18"/>
      <c r="F44" s="13" t="s">
        <v>22</v>
      </c>
      <c r="G44" s="13">
        <v>22</v>
      </c>
      <c r="H44" s="13">
        <v>240</v>
      </c>
      <c r="I44" s="13" t="s">
        <v>25</v>
      </c>
      <c r="J44" s="22">
        <v>1</v>
      </c>
      <c r="K44" s="13">
        <f t="shared" si="4"/>
        <v>5280</v>
      </c>
      <c r="L44" s="13"/>
      <c r="M44" s="13"/>
    </row>
    <row r="45" s="1" customFormat="1" ht="24" customHeight="1" spans="1:13">
      <c r="A45" s="13"/>
      <c r="B45" s="18" t="s">
        <v>63</v>
      </c>
      <c r="C45" s="13"/>
      <c r="D45" s="13" t="s">
        <v>53</v>
      </c>
      <c r="E45" s="18">
        <v>52</v>
      </c>
      <c r="F45" s="13" t="s">
        <v>18</v>
      </c>
      <c r="G45" s="13">
        <v>2</v>
      </c>
      <c r="H45" s="13">
        <v>200</v>
      </c>
      <c r="I45" s="13" t="s">
        <v>25</v>
      </c>
      <c r="J45" s="22">
        <v>1</v>
      </c>
      <c r="K45" s="13">
        <f t="shared" si="4"/>
        <v>400</v>
      </c>
      <c r="L45" s="13">
        <f>K45+K46</f>
        <v>12400</v>
      </c>
      <c r="M45" s="13"/>
    </row>
    <row r="46" s="1" customFormat="1" ht="24" customHeight="1" spans="1:13">
      <c r="A46" s="13"/>
      <c r="B46" s="18"/>
      <c r="C46" s="13"/>
      <c r="D46" s="13"/>
      <c r="E46" s="18"/>
      <c r="F46" s="13" t="s">
        <v>22</v>
      </c>
      <c r="G46" s="13">
        <v>50</v>
      </c>
      <c r="H46" s="13">
        <v>240</v>
      </c>
      <c r="I46" s="13" t="s">
        <v>25</v>
      </c>
      <c r="J46" s="22">
        <v>1</v>
      </c>
      <c r="K46" s="13">
        <f t="shared" si="4"/>
        <v>12000</v>
      </c>
      <c r="L46" s="13"/>
      <c r="M46" s="13"/>
    </row>
    <row r="47" s="1" customFormat="1" ht="24" customHeight="1" spans="1:13">
      <c r="A47" s="13"/>
      <c r="B47" s="18" t="s">
        <v>64</v>
      </c>
      <c r="C47" s="13"/>
      <c r="D47" s="13" t="s">
        <v>65</v>
      </c>
      <c r="E47" s="18">
        <v>38</v>
      </c>
      <c r="F47" s="13" t="s">
        <v>18</v>
      </c>
      <c r="G47" s="13">
        <v>17</v>
      </c>
      <c r="H47" s="13">
        <v>200</v>
      </c>
      <c r="I47" s="13" t="s">
        <v>25</v>
      </c>
      <c r="J47" s="22">
        <v>1</v>
      </c>
      <c r="K47" s="13">
        <f t="shared" si="4"/>
        <v>3400</v>
      </c>
      <c r="L47" s="13">
        <f>K47+K48</f>
        <v>8440</v>
      </c>
      <c r="M47" s="13"/>
    </row>
    <row r="48" s="1" customFormat="1" ht="24" customHeight="1" spans="1:13">
      <c r="A48" s="13"/>
      <c r="B48" s="18"/>
      <c r="C48" s="13"/>
      <c r="D48" s="13"/>
      <c r="E48" s="18"/>
      <c r="F48" s="13" t="s">
        <v>22</v>
      </c>
      <c r="G48" s="13">
        <v>21</v>
      </c>
      <c r="H48" s="13">
        <v>240</v>
      </c>
      <c r="I48" s="13" t="s">
        <v>25</v>
      </c>
      <c r="J48" s="22">
        <v>1</v>
      </c>
      <c r="K48" s="13">
        <f t="shared" si="4"/>
        <v>5040</v>
      </c>
      <c r="L48" s="13"/>
      <c r="M48" s="13"/>
    </row>
    <row r="49" s="1" customFormat="1" ht="26" customHeight="1" spans="1:13">
      <c r="A49" s="13"/>
      <c r="B49" s="18" t="s">
        <v>66</v>
      </c>
      <c r="C49" s="13"/>
      <c r="D49" s="13" t="s">
        <v>67</v>
      </c>
      <c r="E49" s="18">
        <v>18</v>
      </c>
      <c r="F49" s="13" t="s">
        <v>18</v>
      </c>
      <c r="G49" s="13">
        <v>18</v>
      </c>
      <c r="H49" s="13">
        <v>200</v>
      </c>
      <c r="I49" s="13" t="s">
        <v>25</v>
      </c>
      <c r="J49" s="22">
        <v>1</v>
      </c>
      <c r="K49" s="13">
        <f t="shared" si="4"/>
        <v>3600</v>
      </c>
      <c r="L49" s="13">
        <f t="shared" ref="L49:L54" si="5">G49*H49</f>
        <v>3600</v>
      </c>
      <c r="M49" s="13"/>
    </row>
    <row r="50" s="1" customFormat="1" ht="26" customHeight="1" spans="1:13">
      <c r="A50" s="13"/>
      <c r="B50" s="18" t="s">
        <v>68</v>
      </c>
      <c r="C50" s="13"/>
      <c r="D50" s="13" t="s">
        <v>61</v>
      </c>
      <c r="E50" s="18">
        <v>10</v>
      </c>
      <c r="F50" s="13" t="s">
        <v>18</v>
      </c>
      <c r="G50" s="13">
        <v>10</v>
      </c>
      <c r="H50" s="13">
        <v>200</v>
      </c>
      <c r="I50" s="13" t="s">
        <v>25</v>
      </c>
      <c r="J50" s="22">
        <v>1</v>
      </c>
      <c r="K50" s="13">
        <f t="shared" si="4"/>
        <v>2000</v>
      </c>
      <c r="L50" s="13">
        <f t="shared" si="5"/>
        <v>2000</v>
      </c>
      <c r="M50" s="13"/>
    </row>
    <row r="51" s="1" customFormat="1" ht="26" customHeight="1" spans="1:13">
      <c r="A51" s="13"/>
      <c r="B51" s="18" t="s">
        <v>69</v>
      </c>
      <c r="C51" s="13"/>
      <c r="D51" s="13" t="s">
        <v>67</v>
      </c>
      <c r="E51" s="18">
        <v>35</v>
      </c>
      <c r="F51" s="13" t="s">
        <v>18</v>
      </c>
      <c r="G51" s="13">
        <v>35</v>
      </c>
      <c r="H51" s="13">
        <v>200</v>
      </c>
      <c r="I51" s="13" t="s">
        <v>25</v>
      </c>
      <c r="J51" s="22">
        <v>1</v>
      </c>
      <c r="K51" s="13">
        <f t="shared" si="4"/>
        <v>7000</v>
      </c>
      <c r="L51" s="13">
        <f t="shared" si="5"/>
        <v>7000</v>
      </c>
      <c r="M51" s="13"/>
    </row>
    <row r="52" s="1" customFormat="1" ht="26" customHeight="1" spans="1:13">
      <c r="A52" s="13"/>
      <c r="B52" s="18" t="s">
        <v>70</v>
      </c>
      <c r="C52" s="13"/>
      <c r="D52" s="13" t="s">
        <v>67</v>
      </c>
      <c r="E52" s="18">
        <v>20</v>
      </c>
      <c r="F52" s="13" t="s">
        <v>18</v>
      </c>
      <c r="G52" s="13">
        <v>20</v>
      </c>
      <c r="H52" s="13">
        <v>200</v>
      </c>
      <c r="I52" s="13" t="s">
        <v>25</v>
      </c>
      <c r="J52" s="22">
        <v>1</v>
      </c>
      <c r="K52" s="13">
        <f t="shared" si="4"/>
        <v>4000</v>
      </c>
      <c r="L52" s="13">
        <f t="shared" si="5"/>
        <v>4000</v>
      </c>
      <c r="M52" s="13"/>
    </row>
    <row r="53" s="1" customFormat="1" ht="40" customHeight="1" spans="1:16382">
      <c r="A53" s="13" t="s">
        <v>71</v>
      </c>
      <c r="B53" s="18" t="s">
        <v>31</v>
      </c>
      <c r="C53" s="13" t="s">
        <v>52</v>
      </c>
      <c r="D53" s="13" t="s">
        <v>72</v>
      </c>
      <c r="E53" s="13">
        <v>7</v>
      </c>
      <c r="F53" s="13" t="s">
        <v>18</v>
      </c>
      <c r="G53" s="13">
        <v>7</v>
      </c>
      <c r="H53" s="13">
        <v>200</v>
      </c>
      <c r="I53" s="13" t="s">
        <v>25</v>
      </c>
      <c r="J53" s="22">
        <v>1</v>
      </c>
      <c r="K53" s="13">
        <f t="shared" si="4"/>
        <v>1400</v>
      </c>
      <c r="L53" s="13">
        <f t="shared" si="5"/>
        <v>1400</v>
      </c>
      <c r="M53" s="13">
        <f>L53+L54</f>
        <v>3000</v>
      </c>
      <c r="XEV53" s="4"/>
      <c r="XEW53" s="4"/>
      <c r="XEX53" s="4"/>
      <c r="XEY53" s="4"/>
      <c r="XEZ53" s="4"/>
      <c r="XFA53" s="23"/>
      <c r="XFB53" s="23"/>
    </row>
    <row r="54" s="1" customFormat="1" ht="38" customHeight="1" spans="1:13">
      <c r="A54" s="13"/>
      <c r="B54" s="18" t="s">
        <v>32</v>
      </c>
      <c r="C54" s="13"/>
      <c r="D54" s="13" t="s">
        <v>72</v>
      </c>
      <c r="E54" s="13">
        <v>8</v>
      </c>
      <c r="F54" s="13" t="s">
        <v>18</v>
      </c>
      <c r="G54" s="13">
        <v>8</v>
      </c>
      <c r="H54" s="13">
        <v>200</v>
      </c>
      <c r="I54" s="13" t="s">
        <v>25</v>
      </c>
      <c r="J54" s="22">
        <v>1</v>
      </c>
      <c r="K54" s="13">
        <f t="shared" si="4"/>
        <v>1600</v>
      </c>
      <c r="L54" s="13">
        <f t="shared" si="5"/>
        <v>1600</v>
      </c>
      <c r="M54" s="13"/>
    </row>
    <row r="55" s="1" customFormat="1" ht="25.5" customHeight="1" spans="1:13">
      <c r="A55" s="11" t="s">
        <v>73</v>
      </c>
      <c r="B55" s="18" t="s">
        <v>29</v>
      </c>
      <c r="C55" s="11" t="s">
        <v>52</v>
      </c>
      <c r="D55" s="13" t="s">
        <v>74</v>
      </c>
      <c r="E55" s="13">
        <v>34</v>
      </c>
      <c r="F55" s="13" t="s">
        <v>18</v>
      </c>
      <c r="G55" s="13">
        <v>24</v>
      </c>
      <c r="H55" s="13">
        <v>200</v>
      </c>
      <c r="I55" s="13" t="s">
        <v>25</v>
      </c>
      <c r="J55" s="22">
        <v>1</v>
      </c>
      <c r="K55" s="13">
        <f t="shared" si="4"/>
        <v>4800</v>
      </c>
      <c r="L55" s="13">
        <f>K55+K56</f>
        <v>7200</v>
      </c>
      <c r="M55" s="11">
        <f>L55+L57+L58</f>
        <v>18440</v>
      </c>
    </row>
    <row r="56" s="1" customFormat="1" ht="26" customHeight="1" spans="1:13">
      <c r="A56" s="14"/>
      <c r="B56" s="18"/>
      <c r="C56" s="14"/>
      <c r="D56" s="13"/>
      <c r="E56" s="13"/>
      <c r="F56" s="13" t="s">
        <v>22</v>
      </c>
      <c r="G56" s="13">
        <v>10</v>
      </c>
      <c r="H56" s="13">
        <v>240</v>
      </c>
      <c r="I56" s="13" t="s">
        <v>25</v>
      </c>
      <c r="J56" s="22">
        <v>1</v>
      </c>
      <c r="K56" s="13">
        <f t="shared" si="4"/>
        <v>2400</v>
      </c>
      <c r="L56" s="13"/>
      <c r="M56" s="14"/>
    </row>
    <row r="57" s="1" customFormat="1" ht="39" customHeight="1" spans="1:13">
      <c r="A57" s="14"/>
      <c r="B57" s="18" t="s">
        <v>30</v>
      </c>
      <c r="C57" s="14"/>
      <c r="D57" s="13" t="s">
        <v>75</v>
      </c>
      <c r="E57" s="13">
        <v>23</v>
      </c>
      <c r="F57" s="13" t="s">
        <v>23</v>
      </c>
      <c r="G57" s="13">
        <v>23</v>
      </c>
      <c r="H57" s="13">
        <v>280</v>
      </c>
      <c r="I57" s="13" t="s">
        <v>25</v>
      </c>
      <c r="J57" s="22">
        <v>1</v>
      </c>
      <c r="K57" s="13">
        <f t="shared" si="4"/>
        <v>6440</v>
      </c>
      <c r="L57" s="13">
        <f>G57*H57</f>
        <v>6440</v>
      </c>
      <c r="M57" s="14"/>
    </row>
    <row r="58" s="1" customFormat="1" ht="26" customHeight="1" spans="1:16382">
      <c r="A58" s="19"/>
      <c r="B58" s="18" t="s">
        <v>31</v>
      </c>
      <c r="C58" s="19"/>
      <c r="D58" s="13" t="s">
        <v>76</v>
      </c>
      <c r="E58" s="18">
        <v>24</v>
      </c>
      <c r="F58" s="13" t="s">
        <v>18</v>
      </c>
      <c r="G58" s="13">
        <v>24</v>
      </c>
      <c r="H58" s="13">
        <v>200</v>
      </c>
      <c r="I58" s="13" t="s">
        <v>25</v>
      </c>
      <c r="J58" s="22">
        <v>1</v>
      </c>
      <c r="K58" s="13">
        <f t="shared" si="4"/>
        <v>4800</v>
      </c>
      <c r="L58" s="13">
        <f>G58*H58</f>
        <v>4800</v>
      </c>
      <c r="M58" s="1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4"/>
      <c r="XEW58" s="4"/>
      <c r="XEX58" s="4"/>
      <c r="XEY58" s="4"/>
      <c r="XEZ58" s="4"/>
      <c r="XFA58" s="23"/>
      <c r="XFB58" s="23"/>
    </row>
    <row r="59" s="1" customFormat="1" ht="22" customHeight="1" spans="1:13">
      <c r="A59" s="13" t="s">
        <v>77</v>
      </c>
      <c r="B59" s="18" t="s">
        <v>78</v>
      </c>
      <c r="C59" s="13" t="s">
        <v>52</v>
      </c>
      <c r="D59" s="13" t="s">
        <v>79</v>
      </c>
      <c r="E59" s="18">
        <v>22</v>
      </c>
      <c r="F59" s="13" t="s">
        <v>18</v>
      </c>
      <c r="G59" s="13">
        <v>19</v>
      </c>
      <c r="H59" s="13">
        <v>200</v>
      </c>
      <c r="I59" s="13" t="s">
        <v>25</v>
      </c>
      <c r="J59" s="22">
        <v>1</v>
      </c>
      <c r="K59" s="13">
        <f t="shared" ref="K59:K66" si="6">G59*H59</f>
        <v>3800</v>
      </c>
      <c r="L59" s="13">
        <f>K59+K60</f>
        <v>4520</v>
      </c>
      <c r="M59" s="13">
        <f>SUM(L59:L66)</f>
        <v>15840</v>
      </c>
    </row>
    <row r="60" s="1" customFormat="1" ht="22" customHeight="1" spans="1:13">
      <c r="A60" s="13"/>
      <c r="B60" s="18"/>
      <c r="C60" s="13"/>
      <c r="D60" s="13"/>
      <c r="E60" s="18"/>
      <c r="F60" s="13" t="s">
        <v>22</v>
      </c>
      <c r="G60" s="13">
        <v>3</v>
      </c>
      <c r="H60" s="13">
        <v>240</v>
      </c>
      <c r="I60" s="13" t="s">
        <v>25</v>
      </c>
      <c r="J60" s="22">
        <v>1</v>
      </c>
      <c r="K60" s="13">
        <f t="shared" si="6"/>
        <v>720</v>
      </c>
      <c r="L60" s="13"/>
      <c r="M60" s="13"/>
    </row>
    <row r="61" s="1" customFormat="1" ht="22" customHeight="1" spans="1:13">
      <c r="A61" s="13"/>
      <c r="B61" s="18" t="s">
        <v>80</v>
      </c>
      <c r="C61" s="13"/>
      <c r="D61" s="13" t="s">
        <v>81</v>
      </c>
      <c r="E61" s="18">
        <v>9</v>
      </c>
      <c r="F61" s="13" t="s">
        <v>18</v>
      </c>
      <c r="G61" s="13">
        <v>7</v>
      </c>
      <c r="H61" s="13">
        <v>200</v>
      </c>
      <c r="I61" s="13" t="s">
        <v>25</v>
      </c>
      <c r="J61" s="22">
        <v>1</v>
      </c>
      <c r="K61" s="13">
        <f t="shared" si="6"/>
        <v>1400</v>
      </c>
      <c r="L61" s="13">
        <f>K61+K62</f>
        <v>1880</v>
      </c>
      <c r="M61" s="13"/>
    </row>
    <row r="62" s="1" customFormat="1" ht="22" customHeight="1" spans="1:13">
      <c r="A62" s="13"/>
      <c r="B62" s="18"/>
      <c r="C62" s="13"/>
      <c r="D62" s="13"/>
      <c r="E62" s="18"/>
      <c r="F62" s="13" t="s">
        <v>22</v>
      </c>
      <c r="G62" s="13">
        <v>2</v>
      </c>
      <c r="H62" s="13">
        <v>240</v>
      </c>
      <c r="I62" s="13" t="s">
        <v>25</v>
      </c>
      <c r="J62" s="22">
        <v>1</v>
      </c>
      <c r="K62" s="13">
        <f t="shared" si="6"/>
        <v>480</v>
      </c>
      <c r="L62" s="13"/>
      <c r="M62" s="13"/>
    </row>
    <row r="63" s="1" customFormat="1" ht="22" customHeight="1" spans="1:13">
      <c r="A63" s="13"/>
      <c r="B63" s="18" t="s">
        <v>82</v>
      </c>
      <c r="C63" s="13"/>
      <c r="D63" s="13" t="s">
        <v>83</v>
      </c>
      <c r="E63" s="18">
        <v>23</v>
      </c>
      <c r="F63" s="13" t="s">
        <v>18</v>
      </c>
      <c r="G63" s="13">
        <v>8</v>
      </c>
      <c r="H63" s="13">
        <v>200</v>
      </c>
      <c r="I63" s="13" t="s">
        <v>25</v>
      </c>
      <c r="J63" s="22">
        <v>1</v>
      </c>
      <c r="K63" s="13">
        <f t="shared" si="6"/>
        <v>1600</v>
      </c>
      <c r="L63" s="13">
        <f>K63+K64</f>
        <v>5200</v>
      </c>
      <c r="M63" s="13"/>
    </row>
    <row r="64" s="1" customFormat="1" ht="22" customHeight="1" spans="1:13">
      <c r="A64" s="13"/>
      <c r="B64" s="18"/>
      <c r="C64" s="13"/>
      <c r="D64" s="13"/>
      <c r="E64" s="18"/>
      <c r="F64" s="13" t="s">
        <v>22</v>
      </c>
      <c r="G64" s="13">
        <v>15</v>
      </c>
      <c r="H64" s="13">
        <v>240</v>
      </c>
      <c r="I64" s="13" t="s">
        <v>25</v>
      </c>
      <c r="J64" s="22">
        <v>1</v>
      </c>
      <c r="K64" s="13">
        <f t="shared" si="6"/>
        <v>3600</v>
      </c>
      <c r="L64" s="13"/>
      <c r="M64" s="13"/>
    </row>
    <row r="65" s="1" customFormat="1" ht="22" customHeight="1" spans="1:13">
      <c r="A65" s="13"/>
      <c r="B65" s="18" t="s">
        <v>84</v>
      </c>
      <c r="C65" s="13"/>
      <c r="D65" s="13" t="s">
        <v>85</v>
      </c>
      <c r="E65" s="18">
        <v>21</v>
      </c>
      <c r="F65" s="13" t="s">
        <v>18</v>
      </c>
      <c r="G65" s="13">
        <v>20</v>
      </c>
      <c r="H65" s="13">
        <v>200</v>
      </c>
      <c r="I65" s="13" t="s">
        <v>25</v>
      </c>
      <c r="J65" s="22">
        <v>1</v>
      </c>
      <c r="K65" s="13">
        <f t="shared" si="6"/>
        <v>4000</v>
      </c>
      <c r="L65" s="13">
        <f>K65+K66</f>
        <v>4240</v>
      </c>
      <c r="M65" s="13"/>
    </row>
    <row r="66" s="1" customFormat="1" ht="22" customHeight="1" spans="1:13">
      <c r="A66" s="13"/>
      <c r="B66" s="18"/>
      <c r="C66" s="13"/>
      <c r="D66" s="13"/>
      <c r="E66" s="18"/>
      <c r="F66" s="13" t="s">
        <v>22</v>
      </c>
      <c r="G66" s="13">
        <v>1</v>
      </c>
      <c r="H66" s="13">
        <v>240</v>
      </c>
      <c r="I66" s="13" t="s">
        <v>25</v>
      </c>
      <c r="J66" s="22">
        <v>1</v>
      </c>
      <c r="K66" s="13">
        <f t="shared" si="6"/>
        <v>240</v>
      </c>
      <c r="L66" s="13"/>
      <c r="M66" s="13"/>
    </row>
    <row r="67" s="1" customFormat="1" ht="33" customHeight="1" spans="1:13">
      <c r="A67" s="13" t="s">
        <v>48</v>
      </c>
      <c r="B67" s="18" t="s">
        <v>86</v>
      </c>
      <c r="C67" s="13"/>
      <c r="D67" s="13"/>
      <c r="E67" s="13">
        <f>SUM(E32:E66)</f>
        <v>653</v>
      </c>
      <c r="F67" s="13"/>
      <c r="G67" s="13">
        <f>SUM(G32:G66)</f>
        <v>653</v>
      </c>
      <c r="H67" s="13"/>
      <c r="I67" s="13"/>
      <c r="J67" s="22"/>
      <c r="K67" s="13">
        <f>SUM(K32:K66)</f>
        <v>145920</v>
      </c>
      <c r="L67" s="13">
        <f>SUM(L32:L66)</f>
        <v>145920</v>
      </c>
      <c r="M67" s="13">
        <f>SUM(M32:M66)</f>
        <v>145920</v>
      </c>
    </row>
    <row r="68" s="1" customFormat="1" ht="39" customHeight="1" spans="1:13">
      <c r="A68" s="9" t="s">
        <v>2</v>
      </c>
      <c r="B68" s="9" t="s">
        <v>3</v>
      </c>
      <c r="C68" s="9" t="s">
        <v>4</v>
      </c>
      <c r="D68" s="10" t="s">
        <v>5</v>
      </c>
      <c r="E68" s="9" t="s">
        <v>6</v>
      </c>
      <c r="F68" s="9" t="s">
        <v>7</v>
      </c>
      <c r="G68" s="9"/>
      <c r="H68" s="10" t="s">
        <v>8</v>
      </c>
      <c r="I68" s="9" t="s">
        <v>9</v>
      </c>
      <c r="J68" s="10" t="s">
        <v>10</v>
      </c>
      <c r="K68" s="10" t="s">
        <v>11</v>
      </c>
      <c r="L68" s="10" t="s">
        <v>12</v>
      </c>
      <c r="M68" s="10" t="s">
        <v>13</v>
      </c>
    </row>
    <row r="69" s="1" customFormat="1" ht="34" customHeight="1" spans="1:13">
      <c r="A69" s="11" t="s">
        <v>87</v>
      </c>
      <c r="B69" s="18" t="s">
        <v>88</v>
      </c>
      <c r="C69" s="11" t="s">
        <v>52</v>
      </c>
      <c r="D69" s="13" t="s">
        <v>89</v>
      </c>
      <c r="E69" s="18">
        <v>19</v>
      </c>
      <c r="F69" s="13" t="s">
        <v>18</v>
      </c>
      <c r="G69" s="13">
        <v>19</v>
      </c>
      <c r="H69" s="13">
        <v>200</v>
      </c>
      <c r="I69" s="13" t="s">
        <v>25</v>
      </c>
      <c r="J69" s="22">
        <v>1</v>
      </c>
      <c r="K69" s="13">
        <f t="shared" ref="K69:K83" si="7">G69*H69</f>
        <v>3800</v>
      </c>
      <c r="L69" s="13">
        <f>G69*H69</f>
        <v>3800</v>
      </c>
      <c r="M69" s="11">
        <f>SUM(L69:L83)</f>
        <v>65320</v>
      </c>
    </row>
    <row r="70" s="1" customFormat="1" ht="34" customHeight="1" spans="1:13">
      <c r="A70" s="14"/>
      <c r="B70" s="18" t="s">
        <v>69</v>
      </c>
      <c r="C70" s="14"/>
      <c r="D70" s="13" t="s">
        <v>89</v>
      </c>
      <c r="E70" s="18">
        <v>5</v>
      </c>
      <c r="F70" s="13" t="s">
        <v>18</v>
      </c>
      <c r="G70" s="13">
        <v>5</v>
      </c>
      <c r="H70" s="13">
        <v>200</v>
      </c>
      <c r="I70" s="13" t="s">
        <v>25</v>
      </c>
      <c r="J70" s="22">
        <v>1</v>
      </c>
      <c r="K70" s="13">
        <f t="shared" si="7"/>
        <v>1000</v>
      </c>
      <c r="L70" s="13">
        <f>G70*H70</f>
        <v>1000</v>
      </c>
      <c r="M70" s="14"/>
    </row>
    <row r="71" s="1" customFormat="1" ht="34" customHeight="1" spans="1:13">
      <c r="A71" s="14"/>
      <c r="B71" s="12" t="s">
        <v>90</v>
      </c>
      <c r="C71" s="14"/>
      <c r="D71" s="11" t="s">
        <v>91</v>
      </c>
      <c r="E71" s="12">
        <v>47</v>
      </c>
      <c r="F71" s="13" t="s">
        <v>18</v>
      </c>
      <c r="G71" s="13">
        <v>39</v>
      </c>
      <c r="H71" s="13">
        <v>200</v>
      </c>
      <c r="I71" s="13" t="s">
        <v>25</v>
      </c>
      <c r="J71" s="22">
        <v>1</v>
      </c>
      <c r="K71" s="13">
        <f t="shared" si="7"/>
        <v>7800</v>
      </c>
      <c r="L71" s="11">
        <f>K71+K72</f>
        <v>9720</v>
      </c>
      <c r="M71" s="14"/>
    </row>
    <row r="72" s="1" customFormat="1" ht="34" customHeight="1" spans="1:13">
      <c r="A72" s="14"/>
      <c r="B72" s="16"/>
      <c r="C72" s="14"/>
      <c r="D72" s="19"/>
      <c r="E72" s="16"/>
      <c r="F72" s="13" t="s">
        <v>22</v>
      </c>
      <c r="G72" s="13">
        <v>8</v>
      </c>
      <c r="H72" s="13">
        <v>240</v>
      </c>
      <c r="I72" s="13" t="s">
        <v>25</v>
      </c>
      <c r="J72" s="22">
        <v>1</v>
      </c>
      <c r="K72" s="13">
        <f t="shared" si="7"/>
        <v>1920</v>
      </c>
      <c r="L72" s="19"/>
      <c r="M72" s="14"/>
    </row>
    <row r="73" s="1" customFormat="1" ht="34" customHeight="1" spans="1:13">
      <c r="A73" s="14"/>
      <c r="B73" s="12" t="s">
        <v>92</v>
      </c>
      <c r="C73" s="14"/>
      <c r="D73" s="11" t="s">
        <v>93</v>
      </c>
      <c r="E73" s="12">
        <v>26</v>
      </c>
      <c r="F73" s="13" t="s">
        <v>18</v>
      </c>
      <c r="G73" s="13">
        <v>22</v>
      </c>
      <c r="H73" s="13">
        <v>200</v>
      </c>
      <c r="I73" s="13" t="s">
        <v>25</v>
      </c>
      <c r="J73" s="22">
        <v>1</v>
      </c>
      <c r="K73" s="13">
        <f t="shared" si="7"/>
        <v>4400</v>
      </c>
      <c r="L73" s="11">
        <f>K73+K74</f>
        <v>5360</v>
      </c>
      <c r="M73" s="14"/>
    </row>
    <row r="74" s="1" customFormat="1" ht="34" customHeight="1" spans="1:13">
      <c r="A74" s="14"/>
      <c r="B74" s="16"/>
      <c r="C74" s="14"/>
      <c r="D74" s="19"/>
      <c r="E74" s="16"/>
      <c r="F74" s="13" t="s">
        <v>22</v>
      </c>
      <c r="G74" s="13">
        <v>4</v>
      </c>
      <c r="H74" s="13">
        <v>240</v>
      </c>
      <c r="I74" s="13" t="s">
        <v>25</v>
      </c>
      <c r="J74" s="22">
        <v>1</v>
      </c>
      <c r="K74" s="13">
        <f t="shared" si="7"/>
        <v>960</v>
      </c>
      <c r="L74" s="19"/>
      <c r="M74" s="14"/>
    </row>
    <row r="75" s="1" customFormat="1" ht="34" customHeight="1" spans="1:13">
      <c r="A75" s="14"/>
      <c r="B75" s="12" t="s">
        <v>94</v>
      </c>
      <c r="C75" s="14"/>
      <c r="D75" s="11" t="s">
        <v>95</v>
      </c>
      <c r="E75" s="12">
        <v>18</v>
      </c>
      <c r="F75" s="13" t="s">
        <v>18</v>
      </c>
      <c r="G75" s="13">
        <v>17</v>
      </c>
      <c r="H75" s="13">
        <v>200</v>
      </c>
      <c r="I75" s="13" t="s">
        <v>25</v>
      </c>
      <c r="J75" s="22">
        <v>1</v>
      </c>
      <c r="K75" s="13">
        <f t="shared" si="7"/>
        <v>3400</v>
      </c>
      <c r="L75" s="11">
        <f>K75+K76</f>
        <v>3640</v>
      </c>
      <c r="M75" s="14"/>
    </row>
    <row r="76" s="1" customFormat="1" ht="34" customHeight="1" spans="1:13">
      <c r="A76" s="14"/>
      <c r="B76" s="16"/>
      <c r="C76" s="14"/>
      <c r="D76" s="19"/>
      <c r="E76" s="16"/>
      <c r="F76" s="13" t="s">
        <v>22</v>
      </c>
      <c r="G76" s="13">
        <v>1</v>
      </c>
      <c r="H76" s="13">
        <v>240</v>
      </c>
      <c r="I76" s="13" t="s">
        <v>25</v>
      </c>
      <c r="J76" s="22">
        <v>1</v>
      </c>
      <c r="K76" s="13">
        <f t="shared" si="7"/>
        <v>240</v>
      </c>
      <c r="L76" s="19"/>
      <c r="M76" s="14"/>
    </row>
    <row r="77" s="1" customFormat="1" ht="34" customHeight="1" spans="1:13">
      <c r="A77" s="14"/>
      <c r="B77" s="18" t="s">
        <v>96</v>
      </c>
      <c r="C77" s="14"/>
      <c r="D77" s="13" t="s">
        <v>67</v>
      </c>
      <c r="E77" s="18">
        <v>34</v>
      </c>
      <c r="F77" s="13" t="s">
        <v>18</v>
      </c>
      <c r="G77" s="13">
        <v>34</v>
      </c>
      <c r="H77" s="13">
        <v>200</v>
      </c>
      <c r="I77" s="13" t="s">
        <v>25</v>
      </c>
      <c r="J77" s="22">
        <v>1</v>
      </c>
      <c r="K77" s="13">
        <f t="shared" si="7"/>
        <v>6800</v>
      </c>
      <c r="L77" s="13">
        <f t="shared" ref="L77:L83" si="8">G77*H77</f>
        <v>6800</v>
      </c>
      <c r="M77" s="14"/>
    </row>
    <row r="78" s="1" customFormat="1" ht="34" customHeight="1" spans="1:13">
      <c r="A78" s="14"/>
      <c r="B78" s="18" t="s">
        <v>97</v>
      </c>
      <c r="C78" s="14"/>
      <c r="D78" s="13" t="s">
        <v>98</v>
      </c>
      <c r="E78" s="18">
        <v>27</v>
      </c>
      <c r="F78" s="13" t="s">
        <v>18</v>
      </c>
      <c r="G78" s="13">
        <v>27</v>
      </c>
      <c r="H78" s="13">
        <v>200</v>
      </c>
      <c r="I78" s="13" t="s">
        <v>25</v>
      </c>
      <c r="J78" s="22">
        <v>1</v>
      </c>
      <c r="K78" s="13">
        <f t="shared" si="7"/>
        <v>5400</v>
      </c>
      <c r="L78" s="13">
        <f t="shared" si="8"/>
        <v>5400</v>
      </c>
      <c r="M78" s="14"/>
    </row>
    <row r="79" s="1" customFormat="1" ht="34" customHeight="1" spans="1:13">
      <c r="A79" s="14"/>
      <c r="B79" s="18" t="s">
        <v>99</v>
      </c>
      <c r="C79" s="14"/>
      <c r="D79" s="13" t="s">
        <v>67</v>
      </c>
      <c r="E79" s="18">
        <v>52</v>
      </c>
      <c r="F79" s="13" t="s">
        <v>18</v>
      </c>
      <c r="G79" s="13">
        <v>52</v>
      </c>
      <c r="H79" s="13">
        <v>200</v>
      </c>
      <c r="I79" s="13" t="s">
        <v>25</v>
      </c>
      <c r="J79" s="22">
        <v>1</v>
      </c>
      <c r="K79" s="13">
        <f t="shared" si="7"/>
        <v>10400</v>
      </c>
      <c r="L79" s="13">
        <f t="shared" si="8"/>
        <v>10400</v>
      </c>
      <c r="M79" s="14"/>
    </row>
    <row r="80" s="1" customFormat="1" ht="34" customHeight="1" spans="1:13">
      <c r="A80" s="14"/>
      <c r="B80" s="18" t="s">
        <v>100</v>
      </c>
      <c r="C80" s="14"/>
      <c r="D80" s="13" t="s">
        <v>89</v>
      </c>
      <c r="E80" s="18">
        <v>5</v>
      </c>
      <c r="F80" s="13" t="s">
        <v>18</v>
      </c>
      <c r="G80" s="13">
        <v>5</v>
      </c>
      <c r="H80" s="13">
        <v>200</v>
      </c>
      <c r="I80" s="13" t="s">
        <v>25</v>
      </c>
      <c r="J80" s="22">
        <v>1</v>
      </c>
      <c r="K80" s="13">
        <f t="shared" si="7"/>
        <v>1000</v>
      </c>
      <c r="L80" s="13">
        <f t="shared" si="8"/>
        <v>1000</v>
      </c>
      <c r="M80" s="14"/>
    </row>
    <row r="81" s="1" customFormat="1" ht="34" customHeight="1" spans="1:13">
      <c r="A81" s="14"/>
      <c r="B81" s="18" t="s">
        <v>101</v>
      </c>
      <c r="C81" s="14"/>
      <c r="D81" s="13" t="s">
        <v>89</v>
      </c>
      <c r="E81" s="18">
        <v>50</v>
      </c>
      <c r="F81" s="13" t="s">
        <v>18</v>
      </c>
      <c r="G81" s="13">
        <v>50</v>
      </c>
      <c r="H81" s="13">
        <v>200</v>
      </c>
      <c r="I81" s="13" t="s">
        <v>25</v>
      </c>
      <c r="J81" s="22">
        <v>1</v>
      </c>
      <c r="K81" s="13">
        <f t="shared" si="7"/>
        <v>10000</v>
      </c>
      <c r="L81" s="13">
        <f t="shared" si="8"/>
        <v>10000</v>
      </c>
      <c r="M81" s="14"/>
    </row>
    <row r="82" s="1" customFormat="1" ht="34" customHeight="1" spans="1:13">
      <c r="A82" s="14"/>
      <c r="B82" s="18" t="s">
        <v>102</v>
      </c>
      <c r="C82" s="14"/>
      <c r="D82" s="13" t="s">
        <v>89</v>
      </c>
      <c r="E82" s="18">
        <v>24</v>
      </c>
      <c r="F82" s="13" t="s">
        <v>18</v>
      </c>
      <c r="G82" s="13">
        <v>24</v>
      </c>
      <c r="H82" s="13">
        <v>200</v>
      </c>
      <c r="I82" s="13" t="s">
        <v>25</v>
      </c>
      <c r="J82" s="22">
        <v>1</v>
      </c>
      <c r="K82" s="13">
        <f t="shared" si="7"/>
        <v>4800</v>
      </c>
      <c r="L82" s="13">
        <f t="shared" si="8"/>
        <v>4800</v>
      </c>
      <c r="M82" s="14"/>
    </row>
    <row r="83" s="1" customFormat="1" ht="34" customHeight="1" spans="1:13">
      <c r="A83" s="19"/>
      <c r="B83" s="18" t="s">
        <v>103</v>
      </c>
      <c r="C83" s="19"/>
      <c r="D83" s="13" t="s">
        <v>104</v>
      </c>
      <c r="E83" s="18">
        <v>17</v>
      </c>
      <c r="F83" s="13" t="s">
        <v>18</v>
      </c>
      <c r="G83" s="13">
        <v>17</v>
      </c>
      <c r="H83" s="13">
        <v>200</v>
      </c>
      <c r="I83" s="13" t="s">
        <v>25</v>
      </c>
      <c r="J83" s="22">
        <v>1</v>
      </c>
      <c r="K83" s="13">
        <f t="shared" si="7"/>
        <v>3400</v>
      </c>
      <c r="L83" s="13">
        <f t="shared" si="8"/>
        <v>3400</v>
      </c>
      <c r="M83" s="19"/>
    </row>
    <row r="84" s="1" customFormat="1" ht="29.5" customHeight="1" spans="1:13">
      <c r="A84" s="13" t="s">
        <v>105</v>
      </c>
      <c r="B84" s="18" t="s">
        <v>30</v>
      </c>
      <c r="C84" s="13" t="s">
        <v>106</v>
      </c>
      <c r="D84" s="13" t="s">
        <v>107</v>
      </c>
      <c r="E84" s="18">
        <v>74</v>
      </c>
      <c r="F84" s="13" t="s">
        <v>22</v>
      </c>
      <c r="G84" s="18">
        <v>74</v>
      </c>
      <c r="H84" s="13">
        <v>240</v>
      </c>
      <c r="I84" s="13" t="s">
        <v>25</v>
      </c>
      <c r="J84" s="22">
        <v>1</v>
      </c>
      <c r="K84" s="13">
        <f>G84*H84*J84</f>
        <v>17760</v>
      </c>
      <c r="L84" s="13">
        <f>K84+K85</f>
        <v>17760</v>
      </c>
      <c r="M84" s="13">
        <f>L84</f>
        <v>17760</v>
      </c>
    </row>
    <row r="85" s="1" customFormat="1" ht="29.5" customHeight="1" spans="1:13">
      <c r="A85" s="13"/>
      <c r="B85" s="18"/>
      <c r="C85" s="13"/>
      <c r="D85" s="13"/>
      <c r="E85" s="18"/>
      <c r="F85" s="13"/>
      <c r="G85" s="18"/>
      <c r="H85" s="13"/>
      <c r="I85" s="13"/>
      <c r="J85" s="22"/>
      <c r="K85" s="13"/>
      <c r="L85" s="13"/>
      <c r="M85" s="13"/>
    </row>
    <row r="86" s="1" customFormat="1" ht="29.5" customHeight="1" spans="1:13">
      <c r="A86" s="13"/>
      <c r="B86" s="18"/>
      <c r="C86" s="13"/>
      <c r="D86" s="13"/>
      <c r="E86" s="18"/>
      <c r="F86" s="13"/>
      <c r="G86" s="18"/>
      <c r="H86" s="13"/>
      <c r="I86" s="13"/>
      <c r="J86" s="22"/>
      <c r="K86" s="13"/>
      <c r="L86" s="13"/>
      <c r="M86" s="13"/>
    </row>
    <row r="87" s="1" customFormat="1" ht="25.5" customHeight="1" spans="1:13">
      <c r="A87" s="11" t="s">
        <v>108</v>
      </c>
      <c r="B87" s="18" t="s">
        <v>41</v>
      </c>
      <c r="C87" s="11" t="s">
        <v>52</v>
      </c>
      <c r="D87" s="13" t="s">
        <v>109</v>
      </c>
      <c r="E87" s="18">
        <v>29</v>
      </c>
      <c r="F87" s="13" t="s">
        <v>22</v>
      </c>
      <c r="G87" s="13">
        <v>24</v>
      </c>
      <c r="H87" s="13">
        <v>240</v>
      </c>
      <c r="I87" s="13" t="s">
        <v>25</v>
      </c>
      <c r="J87" s="22">
        <v>1</v>
      </c>
      <c r="K87" s="13">
        <f>G87*H87</f>
        <v>5760</v>
      </c>
      <c r="L87" s="13">
        <f>K87+K88</f>
        <v>7160</v>
      </c>
      <c r="M87" s="11">
        <f>L87+L89+L92+L91</f>
        <v>27640</v>
      </c>
    </row>
    <row r="88" s="1" customFormat="1" ht="25.5" customHeight="1" spans="1:13">
      <c r="A88" s="14"/>
      <c r="B88" s="18"/>
      <c r="C88" s="14"/>
      <c r="D88" s="13"/>
      <c r="E88" s="18"/>
      <c r="F88" s="13" t="s">
        <v>23</v>
      </c>
      <c r="G88" s="13">
        <v>5</v>
      </c>
      <c r="H88" s="13">
        <v>280</v>
      </c>
      <c r="I88" s="13" t="s">
        <v>25</v>
      </c>
      <c r="J88" s="22">
        <v>1</v>
      </c>
      <c r="K88" s="13">
        <f>G88*H88</f>
        <v>1400</v>
      </c>
      <c r="L88" s="13"/>
      <c r="M88" s="14"/>
    </row>
    <row r="89" s="1" customFormat="1" ht="25.5" customHeight="1" spans="1:13">
      <c r="A89" s="14"/>
      <c r="B89" s="18" t="s">
        <v>43</v>
      </c>
      <c r="C89" s="14"/>
      <c r="D89" s="13" t="s">
        <v>110</v>
      </c>
      <c r="E89" s="18">
        <v>38</v>
      </c>
      <c r="F89" s="13" t="s">
        <v>22</v>
      </c>
      <c r="G89" s="13">
        <v>31</v>
      </c>
      <c r="H89" s="13">
        <v>240</v>
      </c>
      <c r="I89" s="13" t="s">
        <v>25</v>
      </c>
      <c r="J89" s="22">
        <v>1</v>
      </c>
      <c r="K89" s="13">
        <f>G89*H89</f>
        <v>7440</v>
      </c>
      <c r="L89" s="13">
        <f>K89+K90</f>
        <v>9400</v>
      </c>
      <c r="M89" s="14"/>
    </row>
    <row r="90" s="1" customFormat="1" ht="25.5" customHeight="1" spans="1:13">
      <c r="A90" s="14"/>
      <c r="B90" s="18"/>
      <c r="C90" s="14"/>
      <c r="D90" s="13"/>
      <c r="E90" s="18"/>
      <c r="F90" s="13" t="s">
        <v>23</v>
      </c>
      <c r="G90" s="13">
        <v>7</v>
      </c>
      <c r="H90" s="13">
        <v>280</v>
      </c>
      <c r="I90" s="13" t="s">
        <v>25</v>
      </c>
      <c r="J90" s="22">
        <v>1</v>
      </c>
      <c r="K90" s="13">
        <f>G90*H90</f>
        <v>1960</v>
      </c>
      <c r="L90" s="13"/>
      <c r="M90" s="14"/>
    </row>
    <row r="91" s="1" customFormat="1" ht="25.5" customHeight="1" spans="1:13">
      <c r="A91" s="14"/>
      <c r="B91" s="18" t="s">
        <v>88</v>
      </c>
      <c r="C91" s="14"/>
      <c r="D91" s="13" t="s">
        <v>111</v>
      </c>
      <c r="E91" s="18">
        <v>5</v>
      </c>
      <c r="F91" s="13" t="s">
        <v>22</v>
      </c>
      <c r="G91" s="13">
        <v>5</v>
      </c>
      <c r="H91" s="13">
        <v>200</v>
      </c>
      <c r="I91" s="13" t="s">
        <v>25</v>
      </c>
      <c r="J91" s="22">
        <v>1</v>
      </c>
      <c r="K91" s="13">
        <f>G91*H91</f>
        <v>1000</v>
      </c>
      <c r="L91" s="13">
        <f>K91</f>
        <v>1000</v>
      </c>
      <c r="M91" s="14"/>
    </row>
    <row r="92" s="1" customFormat="1" ht="25.5" customHeight="1" spans="1:13">
      <c r="A92" s="19"/>
      <c r="B92" s="18" t="s">
        <v>45</v>
      </c>
      <c r="C92" s="19"/>
      <c r="D92" s="13" t="s">
        <v>42</v>
      </c>
      <c r="E92" s="18">
        <v>42</v>
      </c>
      <c r="F92" s="13" t="s">
        <v>22</v>
      </c>
      <c r="G92" s="13">
        <v>42</v>
      </c>
      <c r="H92" s="13">
        <v>240</v>
      </c>
      <c r="I92" s="13" t="s">
        <v>25</v>
      </c>
      <c r="J92" s="22">
        <v>1</v>
      </c>
      <c r="K92" s="13">
        <f t="shared" ref="K92:K99" si="9">G92*H92</f>
        <v>10080</v>
      </c>
      <c r="L92" s="13">
        <v>10080</v>
      </c>
      <c r="M92" s="19"/>
    </row>
    <row r="93" s="1" customFormat="1" ht="37" customHeight="1" spans="1:13">
      <c r="A93" s="13" t="s">
        <v>112</v>
      </c>
      <c r="B93" s="18" t="s">
        <v>34</v>
      </c>
      <c r="C93" s="13" t="s">
        <v>52</v>
      </c>
      <c r="D93" s="13" t="s">
        <v>113</v>
      </c>
      <c r="E93" s="18">
        <v>31</v>
      </c>
      <c r="F93" s="13" t="s">
        <v>18</v>
      </c>
      <c r="G93" s="13">
        <v>31</v>
      </c>
      <c r="H93" s="13">
        <v>200</v>
      </c>
      <c r="I93" s="13" t="s">
        <v>25</v>
      </c>
      <c r="J93" s="22">
        <v>1</v>
      </c>
      <c r="K93" s="13">
        <f t="shared" si="9"/>
        <v>6200</v>
      </c>
      <c r="L93" s="13">
        <f>G93*H93</f>
        <v>6200</v>
      </c>
      <c r="M93" s="13">
        <f>SUM(L93:L99)</f>
        <v>34920</v>
      </c>
    </row>
    <row r="94" s="1" customFormat="1" ht="25.5" customHeight="1" spans="1:13">
      <c r="A94" s="13"/>
      <c r="B94" s="18" t="s">
        <v>38</v>
      </c>
      <c r="C94" s="13"/>
      <c r="D94" s="13" t="s">
        <v>114</v>
      </c>
      <c r="E94" s="18">
        <v>23</v>
      </c>
      <c r="F94" s="13" t="s">
        <v>18</v>
      </c>
      <c r="G94" s="13">
        <v>22</v>
      </c>
      <c r="H94" s="13">
        <v>200</v>
      </c>
      <c r="I94" s="13" t="s">
        <v>25</v>
      </c>
      <c r="J94" s="22">
        <v>1</v>
      </c>
      <c r="K94" s="13">
        <f t="shared" si="9"/>
        <v>4400</v>
      </c>
      <c r="L94" s="13">
        <f>K94+K95</f>
        <v>4680</v>
      </c>
      <c r="M94" s="13"/>
    </row>
    <row r="95" s="1" customFormat="1" ht="25.5" customHeight="1" spans="1:13">
      <c r="A95" s="13"/>
      <c r="B95" s="18"/>
      <c r="C95" s="13"/>
      <c r="D95" s="13"/>
      <c r="E95" s="18"/>
      <c r="F95" s="13" t="s">
        <v>23</v>
      </c>
      <c r="G95" s="13">
        <v>1</v>
      </c>
      <c r="H95" s="13">
        <v>280</v>
      </c>
      <c r="I95" s="13" t="s">
        <v>25</v>
      </c>
      <c r="J95" s="22">
        <v>1</v>
      </c>
      <c r="K95" s="13">
        <f t="shared" si="9"/>
        <v>280</v>
      </c>
      <c r="L95" s="13"/>
      <c r="M95" s="13"/>
    </row>
    <row r="96" s="1" customFormat="1" ht="25.5" customHeight="1" spans="1:13">
      <c r="A96" s="13"/>
      <c r="B96" s="18" t="s">
        <v>40</v>
      </c>
      <c r="C96" s="13"/>
      <c r="D96" s="13" t="s">
        <v>115</v>
      </c>
      <c r="E96" s="18">
        <v>32</v>
      </c>
      <c r="F96" s="13" t="s">
        <v>18</v>
      </c>
      <c r="G96" s="13">
        <v>32</v>
      </c>
      <c r="H96" s="13">
        <v>200</v>
      </c>
      <c r="I96" s="13" t="s">
        <v>25</v>
      </c>
      <c r="J96" s="22">
        <v>1</v>
      </c>
      <c r="K96" s="13">
        <f t="shared" si="9"/>
        <v>6400</v>
      </c>
      <c r="L96" s="13">
        <f>G96*H96</f>
        <v>6400</v>
      </c>
      <c r="M96" s="13"/>
    </row>
    <row r="97" s="1" customFormat="1" ht="25.5" customHeight="1" spans="1:13">
      <c r="A97" s="13"/>
      <c r="B97" s="18" t="s">
        <v>41</v>
      </c>
      <c r="C97" s="13"/>
      <c r="D97" s="13" t="s">
        <v>61</v>
      </c>
      <c r="E97" s="18">
        <v>31</v>
      </c>
      <c r="F97" s="13" t="s">
        <v>18</v>
      </c>
      <c r="G97" s="13">
        <v>31</v>
      </c>
      <c r="H97" s="13">
        <v>200</v>
      </c>
      <c r="I97" s="13" t="s">
        <v>25</v>
      </c>
      <c r="J97" s="22">
        <v>1</v>
      </c>
      <c r="K97" s="13">
        <f t="shared" si="9"/>
        <v>6200</v>
      </c>
      <c r="L97" s="13">
        <f>G97*H97</f>
        <v>6200</v>
      </c>
      <c r="M97" s="13"/>
    </row>
    <row r="98" s="1" customFormat="1" ht="27" customHeight="1" spans="1:13">
      <c r="A98" s="13"/>
      <c r="B98" s="18" t="s">
        <v>43</v>
      </c>
      <c r="C98" s="13"/>
      <c r="D98" s="13" t="s">
        <v>61</v>
      </c>
      <c r="E98" s="18">
        <v>57</v>
      </c>
      <c r="F98" s="13" t="s">
        <v>18</v>
      </c>
      <c r="G98" s="13">
        <v>56</v>
      </c>
      <c r="H98" s="13">
        <v>200</v>
      </c>
      <c r="I98" s="13" t="s">
        <v>25</v>
      </c>
      <c r="J98" s="22">
        <v>1</v>
      </c>
      <c r="K98" s="13">
        <f t="shared" si="9"/>
        <v>11200</v>
      </c>
      <c r="L98" s="13">
        <f>K98+K99</f>
        <v>11440</v>
      </c>
      <c r="M98" s="13"/>
    </row>
    <row r="99" s="1" customFormat="1" ht="25.5" customHeight="1" spans="1:13">
      <c r="A99" s="13"/>
      <c r="B99" s="18"/>
      <c r="C99" s="13"/>
      <c r="D99" s="13"/>
      <c r="E99" s="18"/>
      <c r="F99" s="13" t="s">
        <v>22</v>
      </c>
      <c r="G99" s="13">
        <v>1</v>
      </c>
      <c r="H99" s="13">
        <v>240</v>
      </c>
      <c r="I99" s="13" t="s">
        <v>25</v>
      </c>
      <c r="J99" s="22">
        <v>1</v>
      </c>
      <c r="K99" s="13">
        <f t="shared" si="9"/>
        <v>240</v>
      </c>
      <c r="L99" s="13"/>
      <c r="M99" s="13"/>
    </row>
    <row r="100" s="1" customFormat="1" ht="33" customHeight="1" spans="1:13">
      <c r="A100" s="13" t="s">
        <v>48</v>
      </c>
      <c r="B100" s="18" t="s">
        <v>116</v>
      </c>
      <c r="C100" s="13"/>
      <c r="D100" s="13"/>
      <c r="E100" s="13">
        <f>SUM(E69:E99)</f>
        <v>686</v>
      </c>
      <c r="F100" s="13"/>
      <c r="G100" s="13">
        <f>SUM(G69:G99)</f>
        <v>686</v>
      </c>
      <c r="H100" s="13"/>
      <c r="I100" s="13"/>
      <c r="J100" s="22"/>
      <c r="K100" s="13">
        <f>SUM(K69:K99)</f>
        <v>145640</v>
      </c>
      <c r="L100" s="13">
        <f>SUM(L69:L99)</f>
        <v>145640</v>
      </c>
      <c r="M100" s="13">
        <f>SUM(M69:M99)</f>
        <v>145640</v>
      </c>
    </row>
    <row r="101" s="1" customFormat="1" ht="39" customHeight="1" spans="1:13">
      <c r="A101" s="9" t="s">
        <v>2</v>
      </c>
      <c r="B101" s="9" t="s">
        <v>3</v>
      </c>
      <c r="C101" s="9" t="s">
        <v>4</v>
      </c>
      <c r="D101" s="10" t="s">
        <v>5</v>
      </c>
      <c r="E101" s="9" t="s">
        <v>6</v>
      </c>
      <c r="F101" s="9" t="s">
        <v>7</v>
      </c>
      <c r="G101" s="9"/>
      <c r="H101" s="10" t="s">
        <v>8</v>
      </c>
      <c r="I101" s="9" t="s">
        <v>9</v>
      </c>
      <c r="J101" s="10" t="s">
        <v>10</v>
      </c>
      <c r="K101" s="10" t="s">
        <v>11</v>
      </c>
      <c r="L101" s="10" t="s">
        <v>12</v>
      </c>
      <c r="M101" s="10" t="s">
        <v>13</v>
      </c>
    </row>
    <row r="102" s="1" customFormat="1" ht="22" customHeight="1" spans="1:13">
      <c r="A102" s="13" t="s">
        <v>117</v>
      </c>
      <c r="B102" s="18" t="s">
        <v>33</v>
      </c>
      <c r="C102" s="13" t="s">
        <v>52</v>
      </c>
      <c r="D102" s="13" t="s">
        <v>42</v>
      </c>
      <c r="E102" s="18">
        <v>9</v>
      </c>
      <c r="F102" s="13" t="s">
        <v>18</v>
      </c>
      <c r="G102" s="13">
        <v>9</v>
      </c>
      <c r="H102" s="13">
        <v>200</v>
      </c>
      <c r="I102" s="13" t="s">
        <v>25</v>
      </c>
      <c r="J102" s="22">
        <v>1</v>
      </c>
      <c r="K102" s="13">
        <f t="shared" ref="K102:K116" si="10">G102*H102</f>
        <v>1800</v>
      </c>
      <c r="L102" s="13">
        <f>K102</f>
        <v>1800</v>
      </c>
      <c r="M102" s="13">
        <f>SUM(L102:L116)</f>
        <v>77400</v>
      </c>
    </row>
    <row r="103" s="1" customFormat="1" ht="22" customHeight="1" spans="1:13">
      <c r="A103" s="13"/>
      <c r="B103" s="18" t="s">
        <v>38</v>
      </c>
      <c r="C103" s="13"/>
      <c r="D103" s="13" t="s">
        <v>118</v>
      </c>
      <c r="E103" s="18">
        <v>78</v>
      </c>
      <c r="F103" s="13" t="s">
        <v>18</v>
      </c>
      <c r="G103" s="13">
        <v>76</v>
      </c>
      <c r="H103" s="13">
        <v>200</v>
      </c>
      <c r="I103" s="13" t="s">
        <v>25</v>
      </c>
      <c r="J103" s="22">
        <v>1</v>
      </c>
      <c r="K103" s="13">
        <f t="shared" si="10"/>
        <v>15200</v>
      </c>
      <c r="L103" s="13">
        <f>K103+K104</f>
        <v>15680</v>
      </c>
      <c r="M103" s="13"/>
    </row>
    <row r="104" s="1" customFormat="1" ht="22" customHeight="1" spans="1:13">
      <c r="A104" s="13"/>
      <c r="B104" s="18"/>
      <c r="C104" s="13"/>
      <c r="D104" s="13"/>
      <c r="E104" s="18"/>
      <c r="F104" s="13" t="s">
        <v>22</v>
      </c>
      <c r="G104" s="13">
        <v>2</v>
      </c>
      <c r="H104" s="13">
        <v>240</v>
      </c>
      <c r="I104" s="13" t="s">
        <v>25</v>
      </c>
      <c r="J104" s="22">
        <v>1</v>
      </c>
      <c r="K104" s="13">
        <f t="shared" si="10"/>
        <v>480</v>
      </c>
      <c r="L104" s="13"/>
      <c r="M104" s="13"/>
    </row>
    <row r="105" s="1" customFormat="1" ht="22" customHeight="1" spans="1:13">
      <c r="A105" s="13"/>
      <c r="B105" s="18" t="s">
        <v>40</v>
      </c>
      <c r="C105" s="13"/>
      <c r="D105" s="13" t="s">
        <v>61</v>
      </c>
      <c r="E105" s="18">
        <v>33</v>
      </c>
      <c r="F105" s="13" t="s">
        <v>18</v>
      </c>
      <c r="G105" s="13">
        <v>33</v>
      </c>
      <c r="H105" s="13">
        <v>200</v>
      </c>
      <c r="I105" s="13" t="s">
        <v>25</v>
      </c>
      <c r="J105" s="22">
        <v>1</v>
      </c>
      <c r="K105" s="13">
        <f t="shared" si="10"/>
        <v>6600</v>
      </c>
      <c r="L105" s="13">
        <f>K105</f>
        <v>6600</v>
      </c>
      <c r="M105" s="13"/>
    </row>
    <row r="106" s="1" customFormat="1" ht="22" customHeight="1" spans="1:13">
      <c r="A106" s="13"/>
      <c r="B106" s="18" t="s">
        <v>41</v>
      </c>
      <c r="C106" s="13"/>
      <c r="D106" s="13" t="s">
        <v>119</v>
      </c>
      <c r="E106" s="18">
        <v>18</v>
      </c>
      <c r="F106" s="13" t="s">
        <v>18</v>
      </c>
      <c r="G106" s="13">
        <v>12</v>
      </c>
      <c r="H106" s="13">
        <v>200</v>
      </c>
      <c r="I106" s="13" t="s">
        <v>25</v>
      </c>
      <c r="J106" s="22">
        <v>1</v>
      </c>
      <c r="K106" s="13">
        <f t="shared" si="10"/>
        <v>2400</v>
      </c>
      <c r="L106" s="13">
        <f>K106+K107</f>
        <v>3840</v>
      </c>
      <c r="M106" s="13"/>
    </row>
    <row r="107" s="1" customFormat="1" ht="22" customHeight="1" spans="1:13">
      <c r="A107" s="13"/>
      <c r="B107" s="18"/>
      <c r="C107" s="13"/>
      <c r="D107" s="13"/>
      <c r="E107" s="18"/>
      <c r="F107" s="13" t="s">
        <v>22</v>
      </c>
      <c r="G107" s="13">
        <v>6</v>
      </c>
      <c r="H107" s="13">
        <v>240</v>
      </c>
      <c r="I107" s="13" t="s">
        <v>25</v>
      </c>
      <c r="J107" s="22">
        <v>1</v>
      </c>
      <c r="K107" s="13">
        <f t="shared" si="10"/>
        <v>1440</v>
      </c>
      <c r="L107" s="13"/>
      <c r="M107" s="13"/>
    </row>
    <row r="108" s="1" customFormat="1" ht="22" customHeight="1" spans="1:13">
      <c r="A108" s="13"/>
      <c r="B108" s="18" t="s">
        <v>43</v>
      </c>
      <c r="C108" s="13"/>
      <c r="D108" s="13" t="s">
        <v>61</v>
      </c>
      <c r="E108" s="18">
        <v>27</v>
      </c>
      <c r="F108" s="13" t="s">
        <v>18</v>
      </c>
      <c r="G108" s="13">
        <v>27</v>
      </c>
      <c r="H108" s="13">
        <v>200</v>
      </c>
      <c r="I108" s="13" t="s">
        <v>25</v>
      </c>
      <c r="J108" s="22">
        <v>1</v>
      </c>
      <c r="K108" s="13">
        <f t="shared" si="10"/>
        <v>5400</v>
      </c>
      <c r="L108" s="13">
        <f t="shared" ref="L108:L113" si="11">K108</f>
        <v>5400</v>
      </c>
      <c r="M108" s="13"/>
    </row>
    <row r="109" s="1" customFormat="1" ht="22" customHeight="1" spans="1:13">
      <c r="A109" s="13"/>
      <c r="B109" s="18" t="s">
        <v>88</v>
      </c>
      <c r="C109" s="13"/>
      <c r="D109" s="13" t="s">
        <v>42</v>
      </c>
      <c r="E109" s="18">
        <v>35</v>
      </c>
      <c r="F109" s="13" t="s">
        <v>18</v>
      </c>
      <c r="G109" s="13">
        <v>35</v>
      </c>
      <c r="H109" s="13">
        <v>200</v>
      </c>
      <c r="I109" s="13" t="s">
        <v>25</v>
      </c>
      <c r="J109" s="22">
        <v>1</v>
      </c>
      <c r="K109" s="13">
        <f t="shared" si="10"/>
        <v>7000</v>
      </c>
      <c r="L109" s="13">
        <f t="shared" si="11"/>
        <v>7000</v>
      </c>
      <c r="M109" s="13"/>
    </row>
    <row r="110" s="1" customFormat="1" ht="22" customHeight="1" spans="1:13">
      <c r="A110" s="13"/>
      <c r="B110" s="18" t="s">
        <v>45</v>
      </c>
      <c r="C110" s="13"/>
      <c r="D110" s="13" t="s">
        <v>120</v>
      </c>
      <c r="E110" s="18">
        <v>22</v>
      </c>
      <c r="F110" s="13" t="s">
        <v>23</v>
      </c>
      <c r="G110" s="13">
        <v>22</v>
      </c>
      <c r="H110" s="13">
        <v>280</v>
      </c>
      <c r="I110" s="13" t="s">
        <v>25</v>
      </c>
      <c r="J110" s="22">
        <v>1</v>
      </c>
      <c r="K110" s="13">
        <f t="shared" si="10"/>
        <v>6160</v>
      </c>
      <c r="L110" s="13">
        <f t="shared" si="11"/>
        <v>6160</v>
      </c>
      <c r="M110" s="13"/>
    </row>
    <row r="111" s="1" customFormat="1" ht="22" customHeight="1" spans="1:13">
      <c r="A111" s="13"/>
      <c r="B111" s="18" t="s">
        <v>51</v>
      </c>
      <c r="C111" s="13"/>
      <c r="D111" s="13" t="s">
        <v>61</v>
      </c>
      <c r="E111" s="18">
        <v>37</v>
      </c>
      <c r="F111" s="13" t="s">
        <v>18</v>
      </c>
      <c r="G111" s="13">
        <v>37</v>
      </c>
      <c r="H111" s="13">
        <v>200</v>
      </c>
      <c r="I111" s="13" t="s">
        <v>25</v>
      </c>
      <c r="J111" s="22">
        <v>1</v>
      </c>
      <c r="K111" s="13">
        <f t="shared" si="10"/>
        <v>7400</v>
      </c>
      <c r="L111" s="13">
        <f t="shared" si="11"/>
        <v>7400</v>
      </c>
      <c r="M111" s="13"/>
    </row>
    <row r="112" s="1" customFormat="1" ht="22" customHeight="1" spans="1:13">
      <c r="A112" s="13"/>
      <c r="B112" s="18" t="s">
        <v>54</v>
      </c>
      <c r="C112" s="13"/>
      <c r="D112" s="13" t="s">
        <v>121</v>
      </c>
      <c r="E112" s="18">
        <v>11</v>
      </c>
      <c r="F112" s="13" t="s">
        <v>23</v>
      </c>
      <c r="G112" s="13">
        <v>11</v>
      </c>
      <c r="H112" s="13">
        <v>280</v>
      </c>
      <c r="I112" s="13" t="s">
        <v>25</v>
      </c>
      <c r="J112" s="22">
        <v>1</v>
      </c>
      <c r="K112" s="13">
        <f t="shared" si="10"/>
        <v>3080</v>
      </c>
      <c r="L112" s="13">
        <f t="shared" si="11"/>
        <v>3080</v>
      </c>
      <c r="M112" s="13"/>
    </row>
    <row r="113" s="1" customFormat="1" ht="22" customHeight="1" spans="1:13">
      <c r="A113" s="13"/>
      <c r="B113" s="18" t="s">
        <v>56</v>
      </c>
      <c r="C113" s="13"/>
      <c r="D113" s="13" t="s">
        <v>42</v>
      </c>
      <c r="E113" s="13">
        <v>32</v>
      </c>
      <c r="F113" s="13" t="s">
        <v>18</v>
      </c>
      <c r="G113" s="13">
        <v>32</v>
      </c>
      <c r="H113" s="13">
        <v>200</v>
      </c>
      <c r="I113" s="13" t="s">
        <v>25</v>
      </c>
      <c r="J113" s="22">
        <v>1</v>
      </c>
      <c r="K113" s="13">
        <f t="shared" si="10"/>
        <v>6400</v>
      </c>
      <c r="L113" s="13">
        <f t="shared" si="11"/>
        <v>6400</v>
      </c>
      <c r="M113" s="13"/>
    </row>
    <row r="114" s="1" customFormat="1" ht="22" customHeight="1" spans="1:13">
      <c r="A114" s="13"/>
      <c r="B114" s="18" t="s">
        <v>57</v>
      </c>
      <c r="C114" s="13"/>
      <c r="D114" s="13" t="s">
        <v>122</v>
      </c>
      <c r="E114" s="13">
        <v>39</v>
      </c>
      <c r="F114" s="13" t="s">
        <v>18</v>
      </c>
      <c r="G114" s="13">
        <v>36</v>
      </c>
      <c r="H114" s="13">
        <v>200</v>
      </c>
      <c r="I114" s="13" t="s">
        <v>25</v>
      </c>
      <c r="J114" s="22">
        <v>1</v>
      </c>
      <c r="K114" s="13">
        <f t="shared" si="10"/>
        <v>7200</v>
      </c>
      <c r="L114" s="13">
        <f>K114+K115</f>
        <v>8040</v>
      </c>
      <c r="M114" s="13"/>
    </row>
    <row r="115" s="1" customFormat="1" ht="22" customHeight="1" spans="1:13">
      <c r="A115" s="13"/>
      <c r="B115" s="18"/>
      <c r="C115" s="13"/>
      <c r="D115" s="13"/>
      <c r="E115" s="13"/>
      <c r="F115" s="13" t="s">
        <v>23</v>
      </c>
      <c r="G115" s="13">
        <v>3</v>
      </c>
      <c r="H115" s="13">
        <v>280</v>
      </c>
      <c r="I115" s="13" t="s">
        <v>25</v>
      </c>
      <c r="J115" s="22">
        <v>1</v>
      </c>
      <c r="K115" s="13">
        <f t="shared" si="10"/>
        <v>840</v>
      </c>
      <c r="L115" s="13"/>
      <c r="M115" s="13"/>
    </row>
    <row r="116" s="1" customFormat="1" ht="22" customHeight="1" spans="1:13">
      <c r="A116" s="13"/>
      <c r="B116" s="18" t="s">
        <v>59</v>
      </c>
      <c r="C116" s="13"/>
      <c r="D116" s="13" t="s">
        <v>61</v>
      </c>
      <c r="E116" s="13">
        <v>30</v>
      </c>
      <c r="F116" s="13" t="s">
        <v>18</v>
      </c>
      <c r="G116" s="13">
        <v>30</v>
      </c>
      <c r="H116" s="13">
        <v>200</v>
      </c>
      <c r="I116" s="13" t="s">
        <v>25</v>
      </c>
      <c r="J116" s="22">
        <v>1</v>
      </c>
      <c r="K116" s="13">
        <f t="shared" si="10"/>
        <v>6000</v>
      </c>
      <c r="L116" s="13">
        <f>K116</f>
        <v>6000</v>
      </c>
      <c r="M116" s="13"/>
    </row>
    <row r="117" s="1" customFormat="1" ht="25.5" customHeight="1" spans="1:13">
      <c r="A117" s="14" t="s">
        <v>48</v>
      </c>
      <c r="B117" s="14" t="s">
        <v>123</v>
      </c>
      <c r="C117" s="14"/>
      <c r="D117" s="14"/>
      <c r="E117" s="14">
        <f>SUM(E102:E116)</f>
        <v>371</v>
      </c>
      <c r="F117" s="14"/>
      <c r="G117" s="14">
        <f>SUM(G102:G116)</f>
        <v>371</v>
      </c>
      <c r="H117" s="11"/>
      <c r="I117" s="11"/>
      <c r="J117" s="11"/>
      <c r="K117" s="14">
        <f>SUM(K102:K116)</f>
        <v>77400</v>
      </c>
      <c r="L117" s="14">
        <f>SUM(L102:L116)</f>
        <v>77400</v>
      </c>
      <c r="M117" s="14">
        <f>SUM(M102)</f>
        <v>77400</v>
      </c>
    </row>
    <row r="118" s="1" customFormat="1" ht="25.5" customHeight="1" spans="1:13">
      <c r="A118" s="24" t="s">
        <v>124</v>
      </c>
      <c r="B118" s="25" t="s">
        <v>125</v>
      </c>
      <c r="C118" s="25"/>
      <c r="D118" s="25"/>
      <c r="E118" s="25">
        <f>E30+E67+E100+E117</f>
        <v>2515</v>
      </c>
      <c r="F118" s="25" t="s">
        <v>18</v>
      </c>
      <c r="G118" s="25">
        <v>1682</v>
      </c>
      <c r="H118" s="26"/>
      <c r="I118" s="33"/>
      <c r="J118" s="34"/>
      <c r="K118" s="25">
        <v>287000</v>
      </c>
      <c r="L118" s="35">
        <f>L30+L67+L100+L117</f>
        <v>464540</v>
      </c>
      <c r="M118" s="36">
        <f>M30+M67+M100+M117</f>
        <v>464540</v>
      </c>
    </row>
    <row r="119" customFormat="1" ht="24" customHeight="1" spans="1:13">
      <c r="A119" s="27"/>
      <c r="B119" s="13"/>
      <c r="C119" s="13"/>
      <c r="D119" s="13"/>
      <c r="E119" s="13"/>
      <c r="F119" s="13" t="s">
        <v>22</v>
      </c>
      <c r="G119" s="18">
        <v>658</v>
      </c>
      <c r="H119" s="28"/>
      <c r="I119" s="37"/>
      <c r="J119" s="38"/>
      <c r="K119" s="18">
        <v>142960</v>
      </c>
      <c r="L119" s="14"/>
      <c r="M119" s="39"/>
    </row>
    <row r="120" ht="23" customHeight="1" spans="1:13">
      <c r="A120" s="29"/>
      <c r="B120" s="30"/>
      <c r="C120" s="30"/>
      <c r="D120" s="30"/>
      <c r="E120" s="30"/>
      <c r="F120" s="30" t="s">
        <v>23</v>
      </c>
      <c r="G120" s="31">
        <v>175</v>
      </c>
      <c r="H120" s="32"/>
      <c r="I120" s="40"/>
      <c r="J120" s="41"/>
      <c r="K120" s="31">
        <v>34580</v>
      </c>
      <c r="L120" s="42"/>
      <c r="M120" s="43"/>
    </row>
  </sheetData>
  <autoFilter xmlns:etc="http://www.wps.cn/officeDocument/2017/etCustomData" ref="A1:M120" etc:filterBottomFollowUsedRange="0">
    <extLst/>
  </autoFilter>
  <mergeCells count="175">
    <mergeCell ref="A1:M1"/>
    <mergeCell ref="A2:M2"/>
    <mergeCell ref="F3:G3"/>
    <mergeCell ref="F31:G31"/>
    <mergeCell ref="F68:G68"/>
    <mergeCell ref="F101:G101"/>
    <mergeCell ref="H117:J117"/>
    <mergeCell ref="H118:J118"/>
    <mergeCell ref="H119:J119"/>
    <mergeCell ref="H120:J120"/>
    <mergeCell ref="A5:A16"/>
    <mergeCell ref="A17:A19"/>
    <mergeCell ref="A20:A27"/>
    <mergeCell ref="A28:A29"/>
    <mergeCell ref="A32:A52"/>
    <mergeCell ref="A53:A54"/>
    <mergeCell ref="A55:A58"/>
    <mergeCell ref="A59:A66"/>
    <mergeCell ref="A69:A83"/>
    <mergeCell ref="A84:A86"/>
    <mergeCell ref="A87:A92"/>
    <mergeCell ref="A93:A99"/>
    <mergeCell ref="A102:A116"/>
    <mergeCell ref="A118:A120"/>
    <mergeCell ref="B5:B7"/>
    <mergeCell ref="B17:B19"/>
    <mergeCell ref="B21:B22"/>
    <mergeCell ref="B28:B29"/>
    <mergeCell ref="B33:B34"/>
    <mergeCell ref="B35:B36"/>
    <mergeCell ref="B39:B40"/>
    <mergeCell ref="B41:B42"/>
    <mergeCell ref="B43:B44"/>
    <mergeCell ref="B45:B46"/>
    <mergeCell ref="B47:B48"/>
    <mergeCell ref="B55:B56"/>
    <mergeCell ref="B59:B60"/>
    <mergeCell ref="B61:B62"/>
    <mergeCell ref="B63:B64"/>
    <mergeCell ref="B65:B66"/>
    <mergeCell ref="B71:B72"/>
    <mergeCell ref="B73:B74"/>
    <mergeCell ref="B75:B76"/>
    <mergeCell ref="B84:B86"/>
    <mergeCell ref="B87:B88"/>
    <mergeCell ref="B89:B90"/>
    <mergeCell ref="B94:B95"/>
    <mergeCell ref="B98:B99"/>
    <mergeCell ref="B103:B104"/>
    <mergeCell ref="B106:B107"/>
    <mergeCell ref="B114:B115"/>
    <mergeCell ref="B118:B120"/>
    <mergeCell ref="C5:C16"/>
    <mergeCell ref="C17:C19"/>
    <mergeCell ref="C20:C27"/>
    <mergeCell ref="C28:C29"/>
    <mergeCell ref="C32:C52"/>
    <mergeCell ref="C53:C54"/>
    <mergeCell ref="C55:C58"/>
    <mergeCell ref="C59:C66"/>
    <mergeCell ref="C69:C83"/>
    <mergeCell ref="C84:C86"/>
    <mergeCell ref="C87:C92"/>
    <mergeCell ref="C93:C99"/>
    <mergeCell ref="C102:C116"/>
    <mergeCell ref="C118:C120"/>
    <mergeCell ref="D5:D7"/>
    <mergeCell ref="D17:D19"/>
    <mergeCell ref="D21:D22"/>
    <mergeCell ref="D28:D29"/>
    <mergeCell ref="D33:D34"/>
    <mergeCell ref="D35:D36"/>
    <mergeCell ref="D39:D40"/>
    <mergeCell ref="D41:D42"/>
    <mergeCell ref="D43:D44"/>
    <mergeCell ref="D45:D46"/>
    <mergeCell ref="D47:D48"/>
    <mergeCell ref="D55:D56"/>
    <mergeCell ref="D59:D60"/>
    <mergeCell ref="D61:D62"/>
    <mergeCell ref="D63:D64"/>
    <mergeCell ref="D65:D66"/>
    <mergeCell ref="D71:D72"/>
    <mergeCell ref="D73:D74"/>
    <mergeCell ref="D75:D76"/>
    <mergeCell ref="D84:D86"/>
    <mergeCell ref="D87:D88"/>
    <mergeCell ref="D89:D90"/>
    <mergeCell ref="D94:D95"/>
    <mergeCell ref="D98:D99"/>
    <mergeCell ref="D103:D104"/>
    <mergeCell ref="D106:D107"/>
    <mergeCell ref="D114:D115"/>
    <mergeCell ref="D118:D120"/>
    <mergeCell ref="E5:E7"/>
    <mergeCell ref="E17:E19"/>
    <mergeCell ref="E28:E29"/>
    <mergeCell ref="E33:E34"/>
    <mergeCell ref="E35:E36"/>
    <mergeCell ref="E39:E40"/>
    <mergeCell ref="E41:E42"/>
    <mergeCell ref="E43:E44"/>
    <mergeCell ref="E45:E46"/>
    <mergeCell ref="E47:E48"/>
    <mergeCell ref="E55:E56"/>
    <mergeCell ref="E59:E60"/>
    <mergeCell ref="E61:E62"/>
    <mergeCell ref="E63:E64"/>
    <mergeCell ref="E65:E66"/>
    <mergeCell ref="E71:E72"/>
    <mergeCell ref="E73:E74"/>
    <mergeCell ref="E75:E76"/>
    <mergeCell ref="E84:E86"/>
    <mergeCell ref="E87:E88"/>
    <mergeCell ref="E89:E90"/>
    <mergeCell ref="E94:E95"/>
    <mergeCell ref="E98:E99"/>
    <mergeCell ref="E103:E104"/>
    <mergeCell ref="E106:E107"/>
    <mergeCell ref="E114:E115"/>
    <mergeCell ref="E118:E120"/>
    <mergeCell ref="F28:F29"/>
    <mergeCell ref="F84:F86"/>
    <mergeCell ref="G28:G29"/>
    <mergeCell ref="G84:G86"/>
    <mergeCell ref="H28:H29"/>
    <mergeCell ref="H84:H86"/>
    <mergeCell ref="I28:I29"/>
    <mergeCell ref="I84:I86"/>
    <mergeCell ref="J28:J29"/>
    <mergeCell ref="J84:J86"/>
    <mergeCell ref="K28:K29"/>
    <mergeCell ref="K84:K86"/>
    <mergeCell ref="L5:L7"/>
    <mergeCell ref="L17:L19"/>
    <mergeCell ref="L21:L22"/>
    <mergeCell ref="L28:L29"/>
    <mergeCell ref="L33:L34"/>
    <mergeCell ref="L35:L36"/>
    <mergeCell ref="L39:L40"/>
    <mergeCell ref="L41:L42"/>
    <mergeCell ref="L43:L44"/>
    <mergeCell ref="L45:L46"/>
    <mergeCell ref="L47:L48"/>
    <mergeCell ref="L55:L56"/>
    <mergeCell ref="L59:L60"/>
    <mergeCell ref="L61:L62"/>
    <mergeCell ref="L63:L64"/>
    <mergeCell ref="L65:L66"/>
    <mergeCell ref="L71:L72"/>
    <mergeCell ref="L73:L74"/>
    <mergeCell ref="L75:L76"/>
    <mergeCell ref="L84:L86"/>
    <mergeCell ref="L87:L88"/>
    <mergeCell ref="L89:L90"/>
    <mergeCell ref="L94:L95"/>
    <mergeCell ref="L98:L99"/>
    <mergeCell ref="L103:L104"/>
    <mergeCell ref="L106:L107"/>
    <mergeCell ref="L114:L115"/>
    <mergeCell ref="L118:L120"/>
    <mergeCell ref="M5:M16"/>
    <mergeCell ref="M17:M19"/>
    <mergeCell ref="M20:M27"/>
    <mergeCell ref="M28:M29"/>
    <mergeCell ref="M32:M52"/>
    <mergeCell ref="M53:M54"/>
    <mergeCell ref="M55:M58"/>
    <mergeCell ref="M59:M66"/>
    <mergeCell ref="M69:M83"/>
    <mergeCell ref="M84:M86"/>
    <mergeCell ref="M87:M92"/>
    <mergeCell ref="M93:M99"/>
    <mergeCell ref="M102:M116"/>
    <mergeCell ref="M118:M120"/>
  </mergeCells>
  <pageMargins left="0.354166666666667" right="0.118055555555556" top="0.865972222222222" bottom="0.118055555555556" header="0.944444444444444" footer="0.0388888888888889"/>
  <pageSetup paperSize="9" scale="46" orientation="landscape" horizontalDpi="600"/>
  <headerFooter>
    <oddFooter>&amp;C&amp;P</oddFooter>
  </headerFooter>
  <rowBreaks count="4" manualBreakCount="4">
    <brk id="30" max="16383" man="1"/>
    <brk id="67" max="16383" man="1"/>
    <brk id="100" max="16383" man="1"/>
    <brk id="12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aaaaa</dc:creator>
  <cp:lastModifiedBy>chocolate nut</cp:lastModifiedBy>
  <dcterms:created xsi:type="dcterms:W3CDTF">2022-11-23T10:45:00Z</dcterms:created>
  <dcterms:modified xsi:type="dcterms:W3CDTF">2024-12-06T02:07:37Z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80AF941ACCA941D39ECE09E9C1D7CBAF_13</vt:lpwstr>
  </property>
</Properties>
</file>